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autoCompressPictures="0"/>
  <mc:AlternateContent xmlns:mc="http://schemas.openxmlformats.org/markup-compatibility/2006">
    <mc:Choice Requires="x15">
      <x15ac:absPath xmlns:x15ac="http://schemas.microsoft.com/office/spreadsheetml/2010/11/ac" url="C:\Users\yenny.ortega\Desktop\Matrices Certif Aprob\"/>
    </mc:Choice>
  </mc:AlternateContent>
  <bookViews>
    <workbookView xWindow="0" yWindow="0" windowWidth="19200" windowHeight="6920" tabRatio="568"/>
  </bookViews>
  <sheets>
    <sheet name="Matriz de riesgo GEI" sheetId="12" r:id="rId1"/>
    <sheet name="Promedio NC" sheetId="16" r:id="rId2"/>
    <sheet name="Eventos" sheetId="17" r:id="rId3"/>
    <sheet name="Mapa de riesgo GEI" sheetId="13" r:id="rId4"/>
    <sheet name="Registro Eventos e Incidentes" sheetId="15" state="hidden" r:id="rId5"/>
    <sheet name="Data " sheetId="14" state="hidden" r:id="rId6"/>
  </sheets>
  <externalReferences>
    <externalReference r:id="rId7"/>
    <externalReference r:id="rId8"/>
  </externalReferences>
  <definedNames>
    <definedName name="_xlnm._FilterDatabase" localSheetId="3" hidden="1">'Mapa de riesgo GEI'!$B$5:$I$54</definedName>
    <definedName name="_xlnm._FilterDatabase" localSheetId="0" hidden="1">'Matriz de riesgo GEI'!$Q$7:$R$58</definedName>
    <definedName name="_xlnm._FilterDatabase" localSheetId="1" hidden="1">'Promedio NC'!$B$4:$D$55</definedName>
    <definedName name="Excel_BuiltIn__FilterDatabase_3" localSheetId="3">#REF!</definedName>
    <definedName name="Excel_BuiltIn__FilterDatabase_3" localSheetId="0">#REF!</definedName>
    <definedName name="Excel_BuiltIn__FilterDatabase_3">#REF!</definedName>
  </definedNames>
  <calcPr calcId="152511"/>
</workbook>
</file>

<file path=xl/calcChain.xml><?xml version="1.0" encoding="utf-8"?>
<calcChain xmlns="http://schemas.openxmlformats.org/spreadsheetml/2006/main">
  <c r="I9" i="12" l="1"/>
  <c r="I10" i="12"/>
  <c r="I11" i="12"/>
  <c r="I12" i="12"/>
  <c r="I13" i="12"/>
  <c r="I14" i="12"/>
  <c r="I15" i="12"/>
  <c r="I16" i="12"/>
  <c r="I17" i="12"/>
  <c r="I18" i="12"/>
  <c r="I19" i="12"/>
  <c r="I20" i="12"/>
  <c r="I21" i="12"/>
  <c r="I22" i="12"/>
  <c r="I23" i="12"/>
  <c r="I24" i="12"/>
  <c r="I25" i="12"/>
  <c r="I26" i="12"/>
  <c r="I27" i="12"/>
  <c r="I28" i="12"/>
  <c r="I29" i="12"/>
  <c r="I30" i="12"/>
  <c r="I31" i="12"/>
  <c r="I32" i="12"/>
  <c r="I33" i="12"/>
  <c r="I34" i="12"/>
  <c r="I35" i="12"/>
  <c r="I36" i="12"/>
  <c r="I37" i="12"/>
  <c r="I38" i="12"/>
  <c r="I39" i="12"/>
  <c r="I40" i="12"/>
  <c r="I41" i="12"/>
  <c r="I42" i="12"/>
  <c r="I43" i="12"/>
  <c r="I44" i="12"/>
  <c r="I45" i="12"/>
  <c r="I46" i="12"/>
  <c r="I47" i="12"/>
  <c r="I48" i="12"/>
  <c r="I49" i="12"/>
  <c r="I50" i="12"/>
  <c r="I51" i="12"/>
  <c r="I52" i="12"/>
  <c r="I53" i="12"/>
  <c r="I54" i="12"/>
  <c r="I55" i="12"/>
  <c r="I56" i="12"/>
  <c r="I57" i="12"/>
  <c r="I58" i="12"/>
  <c r="I8" i="12"/>
  <c r="H9" i="12"/>
  <c r="H10" i="12"/>
  <c r="H11" i="12"/>
  <c r="H12" i="12"/>
  <c r="H13" i="12"/>
  <c r="H14" i="12"/>
  <c r="H15" i="12"/>
  <c r="H16" i="12"/>
  <c r="H17" i="12"/>
  <c r="H18" i="12"/>
  <c r="H19" i="12"/>
  <c r="H20" i="12"/>
  <c r="H21" i="12"/>
  <c r="H22" i="12"/>
  <c r="H23" i="12"/>
  <c r="H24" i="12"/>
  <c r="H25" i="12"/>
  <c r="H26" i="12"/>
  <c r="H27" i="12"/>
  <c r="H28" i="12"/>
  <c r="H29" i="12"/>
  <c r="H30" i="12"/>
  <c r="H31" i="12"/>
  <c r="H32" i="12"/>
  <c r="H33" i="12"/>
  <c r="H34" i="12"/>
  <c r="H35" i="12"/>
  <c r="H36" i="12"/>
  <c r="H37" i="12"/>
  <c r="H38" i="12"/>
  <c r="H39" i="12"/>
  <c r="H40" i="12"/>
  <c r="H41" i="12"/>
  <c r="H42" i="12"/>
  <c r="H43" i="12"/>
  <c r="H44" i="12"/>
  <c r="H45" i="12"/>
  <c r="H46" i="12"/>
  <c r="H47" i="12"/>
  <c r="H48" i="12"/>
  <c r="H49" i="12"/>
  <c r="H50" i="12"/>
  <c r="H51" i="12"/>
  <c r="H52" i="12"/>
  <c r="H53" i="12"/>
  <c r="H54" i="12"/>
  <c r="H55" i="12"/>
  <c r="H56" i="12"/>
  <c r="H57" i="12"/>
  <c r="H58" i="12"/>
  <c r="H8" i="12"/>
  <c r="I55" i="17"/>
  <c r="F55" i="17"/>
  <c r="C55" i="17"/>
  <c r="C56" i="16"/>
  <c r="D53" i="16" s="1"/>
  <c r="O18" i="12"/>
  <c r="P18" i="12" s="1"/>
  <c r="O28" i="12"/>
  <c r="P28" i="12" s="1"/>
  <c r="O50" i="12"/>
  <c r="P50" i="12" s="1"/>
  <c r="D54" i="16" l="1"/>
  <c r="D18" i="16"/>
  <c r="D7" i="16"/>
  <c r="D10" i="16"/>
  <c r="D38" i="16"/>
  <c r="D22" i="16"/>
  <c r="D34" i="16"/>
  <c r="D6" i="16"/>
  <c r="D15" i="16"/>
  <c r="D26" i="16"/>
  <c r="D50" i="16"/>
  <c r="D14" i="16"/>
  <c r="D23" i="16"/>
  <c r="D42" i="16"/>
  <c r="D11" i="16"/>
  <c r="D19" i="16"/>
  <c r="D30" i="16"/>
  <c r="D46" i="16"/>
  <c r="D27" i="16"/>
  <c r="D31" i="16"/>
  <c r="D35" i="16"/>
  <c r="D39" i="16"/>
  <c r="D43" i="16"/>
  <c r="D47" i="16"/>
  <c r="D51" i="16"/>
  <c r="D55" i="16"/>
  <c r="D8" i="16"/>
  <c r="D12" i="16"/>
  <c r="D16" i="16"/>
  <c r="D20" i="16"/>
  <c r="D24" i="16"/>
  <c r="D28" i="16"/>
  <c r="D32" i="16"/>
  <c r="D36" i="16"/>
  <c r="D40" i="16"/>
  <c r="D44" i="16"/>
  <c r="D48" i="16"/>
  <c r="D52" i="16"/>
  <c r="D5" i="16"/>
  <c r="D9" i="16"/>
  <c r="D13" i="16"/>
  <c r="D17" i="16"/>
  <c r="D21" i="16"/>
  <c r="D25" i="16"/>
  <c r="D29" i="16"/>
  <c r="D33" i="16"/>
  <c r="D37" i="16"/>
  <c r="D41" i="16"/>
  <c r="D45" i="16"/>
  <c r="D49" i="16"/>
  <c r="M30" i="12"/>
  <c r="O30" i="12" s="1"/>
  <c r="P30" i="12" s="1"/>
  <c r="D56" i="16" l="1"/>
  <c r="H8" i="13"/>
  <c r="I8" i="13"/>
  <c r="H9" i="13"/>
  <c r="I9" i="13"/>
  <c r="H10" i="13"/>
  <c r="I10" i="13"/>
  <c r="H11" i="13"/>
  <c r="I11" i="13"/>
  <c r="H12" i="13"/>
  <c r="I12" i="13"/>
  <c r="H13" i="13"/>
  <c r="I13" i="13"/>
  <c r="H14" i="13"/>
  <c r="I14" i="13"/>
  <c r="H15" i="13"/>
  <c r="I15" i="13"/>
  <c r="H16" i="13"/>
  <c r="I16" i="13"/>
  <c r="H17" i="13"/>
  <c r="I17" i="13"/>
  <c r="H18" i="13"/>
  <c r="I18" i="13"/>
  <c r="H19" i="13"/>
  <c r="I19" i="13"/>
  <c r="H20" i="13"/>
  <c r="I20" i="13"/>
  <c r="H21" i="13"/>
  <c r="I21" i="13"/>
  <c r="H22" i="13"/>
  <c r="I22" i="13"/>
  <c r="H23" i="13"/>
  <c r="I23" i="13"/>
  <c r="H24" i="13"/>
  <c r="I24" i="13"/>
  <c r="H25" i="13"/>
  <c r="I25" i="13"/>
  <c r="H26" i="13"/>
  <c r="I26" i="13"/>
  <c r="H27" i="13"/>
  <c r="I27" i="13"/>
  <c r="H28" i="13"/>
  <c r="I28" i="13"/>
  <c r="H29" i="13"/>
  <c r="I29" i="13"/>
  <c r="H30" i="13"/>
  <c r="I30" i="13"/>
  <c r="H31" i="13"/>
  <c r="I31" i="13"/>
  <c r="H32" i="13"/>
  <c r="I32" i="13"/>
  <c r="H33" i="13"/>
  <c r="I33" i="13"/>
  <c r="H34" i="13"/>
  <c r="I34" i="13"/>
  <c r="H35" i="13"/>
  <c r="I35" i="13"/>
  <c r="H36" i="13"/>
  <c r="I36" i="13"/>
  <c r="H37" i="13"/>
  <c r="I37" i="13"/>
  <c r="H38" i="13"/>
  <c r="I38" i="13"/>
  <c r="H39" i="13"/>
  <c r="I39" i="13"/>
  <c r="H40" i="13"/>
  <c r="I40" i="13"/>
  <c r="H41" i="13"/>
  <c r="I41" i="13"/>
  <c r="H42" i="13"/>
  <c r="I42" i="13"/>
  <c r="H43" i="13"/>
  <c r="I43" i="13"/>
  <c r="H44" i="13"/>
  <c r="I44" i="13"/>
  <c r="H45" i="13"/>
  <c r="I45" i="13"/>
  <c r="H46" i="13"/>
  <c r="I46" i="13"/>
  <c r="H47" i="13"/>
  <c r="I47" i="13"/>
  <c r="H48" i="13"/>
  <c r="I48" i="13"/>
  <c r="H49" i="13"/>
  <c r="I49" i="13"/>
  <c r="H50" i="13"/>
  <c r="I50" i="13"/>
  <c r="H51" i="13"/>
  <c r="I51" i="13"/>
  <c r="H52" i="13"/>
  <c r="I52" i="13"/>
  <c r="H53" i="13"/>
  <c r="I53" i="13"/>
  <c r="H54" i="13"/>
  <c r="I54" i="13"/>
  <c r="H55" i="13"/>
  <c r="I55" i="13"/>
  <c r="H56" i="13"/>
  <c r="I56" i="13"/>
  <c r="H57" i="13"/>
  <c r="I57" i="13"/>
  <c r="B32" i="13"/>
  <c r="C32" i="13"/>
  <c r="D32" i="13"/>
  <c r="B33" i="13"/>
  <c r="C33" i="13"/>
  <c r="D33" i="13"/>
  <c r="B34" i="13"/>
  <c r="C34" i="13"/>
  <c r="D34" i="13"/>
  <c r="B35" i="13"/>
  <c r="C35" i="13"/>
  <c r="D35" i="13"/>
  <c r="B36" i="13"/>
  <c r="C36" i="13"/>
  <c r="D36" i="13"/>
  <c r="B37" i="13"/>
  <c r="C37" i="13"/>
  <c r="D37" i="13"/>
  <c r="B38" i="13"/>
  <c r="C38" i="13"/>
  <c r="D38" i="13"/>
  <c r="B39" i="13"/>
  <c r="C39" i="13"/>
  <c r="D39" i="13"/>
  <c r="B40" i="13"/>
  <c r="C40" i="13"/>
  <c r="D40" i="13"/>
  <c r="B41" i="13"/>
  <c r="C41" i="13"/>
  <c r="D41" i="13"/>
  <c r="B42" i="13"/>
  <c r="C42" i="13"/>
  <c r="D42" i="13"/>
  <c r="B43" i="13"/>
  <c r="C43" i="13"/>
  <c r="D43" i="13"/>
  <c r="B44" i="13"/>
  <c r="C44" i="13"/>
  <c r="D44" i="13"/>
  <c r="B45" i="13"/>
  <c r="C45" i="13"/>
  <c r="D45" i="13"/>
  <c r="B46" i="13"/>
  <c r="C46" i="13"/>
  <c r="D46" i="13"/>
  <c r="B47" i="13"/>
  <c r="C47" i="13"/>
  <c r="D47" i="13"/>
  <c r="B48" i="13"/>
  <c r="C48" i="13"/>
  <c r="D48" i="13"/>
  <c r="B49" i="13"/>
  <c r="C49" i="13"/>
  <c r="D49" i="13"/>
  <c r="E49" i="13"/>
  <c r="B50" i="13"/>
  <c r="C50" i="13"/>
  <c r="D50" i="13"/>
  <c r="B51" i="13"/>
  <c r="C51" i="13"/>
  <c r="D51" i="13"/>
  <c r="B52" i="13"/>
  <c r="C52" i="13"/>
  <c r="D52" i="13"/>
  <c r="B53" i="13"/>
  <c r="C53" i="13"/>
  <c r="D53" i="13"/>
  <c r="B54" i="13"/>
  <c r="C54" i="13"/>
  <c r="D54" i="13"/>
  <c r="B55" i="13"/>
  <c r="C55" i="13"/>
  <c r="D55" i="13"/>
  <c r="B56" i="13"/>
  <c r="C56" i="13"/>
  <c r="D56" i="13"/>
  <c r="B57" i="13"/>
  <c r="C57" i="13"/>
  <c r="D57" i="13"/>
  <c r="B8" i="13"/>
  <c r="C8" i="13"/>
  <c r="D8" i="13"/>
  <c r="B9" i="13"/>
  <c r="C9" i="13"/>
  <c r="D9" i="13"/>
  <c r="B10" i="13"/>
  <c r="C10" i="13"/>
  <c r="D10" i="13"/>
  <c r="B11" i="13"/>
  <c r="C11" i="13"/>
  <c r="D11" i="13"/>
  <c r="B12" i="13"/>
  <c r="C12" i="13"/>
  <c r="D12" i="13"/>
  <c r="B13" i="13"/>
  <c r="C13" i="13"/>
  <c r="D13" i="13"/>
  <c r="B14" i="13"/>
  <c r="C14" i="13"/>
  <c r="D14" i="13"/>
  <c r="B15" i="13"/>
  <c r="C15" i="13"/>
  <c r="D15" i="13"/>
  <c r="B16" i="13"/>
  <c r="C16" i="13"/>
  <c r="D16" i="13"/>
  <c r="B17" i="13"/>
  <c r="C17" i="13"/>
  <c r="D17" i="13"/>
  <c r="E17" i="13"/>
  <c r="B18" i="13"/>
  <c r="C18" i="13"/>
  <c r="D18" i="13"/>
  <c r="B19" i="13"/>
  <c r="C19" i="13"/>
  <c r="D19" i="13"/>
  <c r="B20" i="13"/>
  <c r="C20" i="13"/>
  <c r="D20" i="13"/>
  <c r="B21" i="13"/>
  <c r="C21" i="13"/>
  <c r="D21" i="13"/>
  <c r="B22" i="13"/>
  <c r="C22" i="13"/>
  <c r="D22" i="13"/>
  <c r="B23" i="13"/>
  <c r="C23" i="13"/>
  <c r="D23" i="13"/>
  <c r="B24" i="13"/>
  <c r="C24" i="13"/>
  <c r="D24" i="13"/>
  <c r="B25" i="13"/>
  <c r="C25" i="13"/>
  <c r="D25" i="13"/>
  <c r="B26" i="13"/>
  <c r="C26" i="13"/>
  <c r="D26" i="13"/>
  <c r="B27" i="13"/>
  <c r="C27" i="13"/>
  <c r="D27" i="13"/>
  <c r="E27" i="13"/>
  <c r="B28" i="13"/>
  <c r="C28" i="13"/>
  <c r="D28" i="13"/>
  <c r="B29" i="13"/>
  <c r="C29" i="13"/>
  <c r="D29" i="13"/>
  <c r="E29" i="13"/>
  <c r="B30" i="13"/>
  <c r="C30" i="13"/>
  <c r="D30" i="13"/>
  <c r="B31" i="13"/>
  <c r="C31" i="13"/>
  <c r="D31" i="13"/>
  <c r="M51" i="12"/>
  <c r="O51" i="12" s="1"/>
  <c r="P51" i="12" s="1"/>
  <c r="M49" i="12"/>
  <c r="O49" i="12" s="1"/>
  <c r="P49" i="12" s="1"/>
  <c r="M48" i="12"/>
  <c r="O48" i="12" s="1"/>
  <c r="P48" i="12" s="1"/>
  <c r="F27" i="13" l="1"/>
  <c r="G27" i="13" s="1"/>
  <c r="F17" i="13"/>
  <c r="G17" i="13" s="1"/>
  <c r="F49" i="13"/>
  <c r="G49" i="13" s="1"/>
  <c r="F29" i="13"/>
  <c r="G29" i="13" s="1"/>
  <c r="E48" i="13"/>
  <c r="F48" i="13" s="1"/>
  <c r="G48" i="13" s="1"/>
  <c r="E47" i="13"/>
  <c r="F47" i="13" s="1"/>
  <c r="G47" i="13" s="1"/>
  <c r="E50" i="13"/>
  <c r="F50" i="13" s="1"/>
  <c r="G50" i="13" s="1"/>
  <c r="M46" i="12"/>
  <c r="O46" i="12" s="1"/>
  <c r="P46" i="12" s="1"/>
  <c r="M45" i="12"/>
  <c r="O45" i="12" s="1"/>
  <c r="P45" i="12" s="1"/>
  <c r="M44" i="12"/>
  <c r="O44" i="12" s="1"/>
  <c r="P44" i="12" s="1"/>
  <c r="M43" i="12"/>
  <c r="O43" i="12" s="1"/>
  <c r="P43" i="12" s="1"/>
  <c r="M42" i="12"/>
  <c r="O42" i="12" s="1"/>
  <c r="P42" i="12" s="1"/>
  <c r="M41" i="12"/>
  <c r="O41" i="12" s="1"/>
  <c r="P41" i="12" s="1"/>
  <c r="M40" i="12"/>
  <c r="O40" i="12" s="1"/>
  <c r="P40" i="12" s="1"/>
  <c r="M39" i="12"/>
  <c r="O39" i="12" s="1"/>
  <c r="P39" i="12" s="1"/>
  <c r="M38" i="12"/>
  <c r="O38" i="12" s="1"/>
  <c r="P38" i="12" s="1"/>
  <c r="M37" i="12"/>
  <c r="O37" i="12" s="1"/>
  <c r="P37" i="12" s="1"/>
  <c r="M36" i="12"/>
  <c r="O36" i="12" s="1"/>
  <c r="P36" i="12" s="1"/>
  <c r="M34" i="12"/>
  <c r="O34" i="12" s="1"/>
  <c r="P34" i="12" s="1"/>
  <c r="M33" i="12"/>
  <c r="O33" i="12" s="1"/>
  <c r="P33" i="12" s="1"/>
  <c r="E32" i="13" l="1"/>
  <c r="F32" i="13" s="1"/>
  <c r="G32" i="13" s="1"/>
  <c r="E41" i="13"/>
  <c r="F41" i="13" s="1"/>
  <c r="G41" i="13" s="1"/>
  <c r="E35" i="13"/>
  <c r="F35" i="13" s="1"/>
  <c r="G35" i="13" s="1"/>
  <c r="E39" i="13"/>
  <c r="F39" i="13" s="1"/>
  <c r="G39" i="13" s="1"/>
  <c r="E43" i="13"/>
  <c r="F43" i="13" s="1"/>
  <c r="G43" i="13" s="1"/>
  <c r="E37" i="13"/>
  <c r="F37" i="13" s="1"/>
  <c r="G37" i="13" s="1"/>
  <c r="E45" i="13"/>
  <c r="F45" i="13" s="1"/>
  <c r="G45" i="13" s="1"/>
  <c r="E33" i="13"/>
  <c r="F33" i="13" s="1"/>
  <c r="G33" i="13" s="1"/>
  <c r="E38" i="13"/>
  <c r="F38" i="13" s="1"/>
  <c r="G38" i="13" s="1"/>
  <c r="E42" i="13"/>
  <c r="F42" i="13" s="1"/>
  <c r="G42" i="13" s="1"/>
  <c r="E36" i="13"/>
  <c r="F36" i="13" s="1"/>
  <c r="G36" i="13" s="1"/>
  <c r="E40" i="13"/>
  <c r="F40" i="13" s="1"/>
  <c r="G40" i="13" s="1"/>
  <c r="E44" i="13"/>
  <c r="F44" i="13" s="1"/>
  <c r="G44" i="13" s="1"/>
  <c r="M32" i="12" l="1"/>
  <c r="O32" i="12" s="1"/>
  <c r="P32" i="12" s="1"/>
  <c r="E31" i="13" l="1"/>
  <c r="F31" i="13" s="1"/>
  <c r="G31" i="13" s="1"/>
  <c r="M24" i="12"/>
  <c r="O24" i="12" s="1"/>
  <c r="P24" i="12" s="1"/>
  <c r="M11" i="12"/>
  <c r="O11" i="12" s="1"/>
  <c r="P11" i="12" s="1"/>
  <c r="M9" i="12"/>
  <c r="O9" i="12" s="1"/>
  <c r="P9" i="12" s="1"/>
  <c r="M35" i="12"/>
  <c r="E34" i="13" l="1"/>
  <c r="F34" i="13" s="1"/>
  <c r="G34" i="13" s="1"/>
  <c r="O35" i="12"/>
  <c r="P35" i="12" s="1"/>
  <c r="E8" i="13"/>
  <c r="F8" i="13" s="1"/>
  <c r="G8" i="13" s="1"/>
  <c r="E10" i="13"/>
  <c r="F10" i="13" s="1"/>
  <c r="G10" i="13" s="1"/>
  <c r="E23" i="13"/>
  <c r="F23" i="13" s="1"/>
  <c r="G23" i="13" s="1"/>
  <c r="M58" i="12"/>
  <c r="M56" i="12"/>
  <c r="M54" i="12"/>
  <c r="M53" i="12"/>
  <c r="M57" i="12"/>
  <c r="M55" i="12"/>
  <c r="M52" i="12"/>
  <c r="E51" i="13" l="1"/>
  <c r="F51" i="13" s="1"/>
  <c r="G51" i="13" s="1"/>
  <c r="O52" i="12"/>
  <c r="P52" i="12" s="1"/>
  <c r="E53" i="13"/>
  <c r="F53" i="13" s="1"/>
  <c r="G53" i="13" s="1"/>
  <c r="O54" i="12"/>
  <c r="P54" i="12" s="1"/>
  <c r="E56" i="13"/>
  <c r="F56" i="13" s="1"/>
  <c r="G56" i="13" s="1"/>
  <c r="O57" i="12"/>
  <c r="P57" i="12" s="1"/>
  <c r="E57" i="13"/>
  <c r="F57" i="13" s="1"/>
  <c r="G57" i="13" s="1"/>
  <c r="O58" i="12"/>
  <c r="P58" i="12" s="1"/>
  <c r="E54" i="13"/>
  <c r="F54" i="13" s="1"/>
  <c r="G54" i="13" s="1"/>
  <c r="O55" i="12"/>
  <c r="P55" i="12" s="1"/>
  <c r="E55" i="13"/>
  <c r="F55" i="13" s="1"/>
  <c r="G55" i="13" s="1"/>
  <c r="O56" i="12"/>
  <c r="P56" i="12" s="1"/>
  <c r="E52" i="13"/>
  <c r="F52" i="13" s="1"/>
  <c r="G52" i="13" s="1"/>
  <c r="O53" i="12"/>
  <c r="P53" i="12" s="1"/>
  <c r="M17" i="12"/>
  <c r="M19" i="12"/>
  <c r="M20" i="12"/>
  <c r="M21" i="12"/>
  <c r="M22" i="12"/>
  <c r="M23" i="12"/>
  <c r="M25" i="12"/>
  <c r="M26" i="12"/>
  <c r="M27" i="12"/>
  <c r="M29" i="12"/>
  <c r="M47" i="12"/>
  <c r="M31" i="12"/>
  <c r="M12" i="12"/>
  <c r="M16" i="12"/>
  <c r="M15" i="12"/>
  <c r="M14" i="12"/>
  <c r="M13" i="12"/>
  <c r="E15" i="13" l="1"/>
  <c r="F15" i="13" s="1"/>
  <c r="G15" i="13" s="1"/>
  <c r="O16" i="12"/>
  <c r="P16" i="12" s="1"/>
  <c r="E22" i="13"/>
  <c r="F22" i="13" s="1"/>
  <c r="G22" i="13" s="1"/>
  <c r="O23" i="12"/>
  <c r="P23" i="12" s="1"/>
  <c r="E18" i="13"/>
  <c r="F18" i="13" s="1"/>
  <c r="G18" i="13" s="1"/>
  <c r="O19" i="12"/>
  <c r="P19" i="12" s="1"/>
  <c r="E12" i="13"/>
  <c r="F12" i="13" s="1"/>
  <c r="G12" i="13" s="1"/>
  <c r="O13" i="12"/>
  <c r="P13" i="12" s="1"/>
  <c r="E21" i="13"/>
  <c r="F21" i="13" s="1"/>
  <c r="G21" i="13" s="1"/>
  <c r="O22" i="12"/>
  <c r="P22" i="12" s="1"/>
  <c r="E16" i="13"/>
  <c r="F16" i="13" s="1"/>
  <c r="G16" i="13" s="1"/>
  <c r="O17" i="12"/>
  <c r="P17" i="12" s="1"/>
  <c r="E13" i="13"/>
  <c r="F13" i="13" s="1"/>
  <c r="G13" i="13" s="1"/>
  <c r="O14" i="12"/>
  <c r="P14" i="12" s="1"/>
  <c r="E30" i="13"/>
  <c r="F30" i="13" s="1"/>
  <c r="G30" i="13" s="1"/>
  <c r="O31" i="12"/>
  <c r="P31" i="12" s="1"/>
  <c r="E25" i="13"/>
  <c r="F25" i="13" s="1"/>
  <c r="G25" i="13" s="1"/>
  <c r="O26" i="12"/>
  <c r="P26" i="12" s="1"/>
  <c r="E20" i="13"/>
  <c r="F20" i="13" s="1"/>
  <c r="G20" i="13" s="1"/>
  <c r="O21" i="12"/>
  <c r="P21" i="12" s="1"/>
  <c r="E28" i="13"/>
  <c r="F28" i="13" s="1"/>
  <c r="G28" i="13" s="1"/>
  <c r="O29" i="12"/>
  <c r="P29" i="12" s="1"/>
  <c r="E11" i="13"/>
  <c r="F11" i="13" s="1"/>
  <c r="G11" i="13" s="1"/>
  <c r="O12" i="12"/>
  <c r="P12" i="12" s="1"/>
  <c r="E26" i="13"/>
  <c r="F26" i="13" s="1"/>
  <c r="G26" i="13" s="1"/>
  <c r="O27" i="12"/>
  <c r="P27" i="12" s="1"/>
  <c r="E14" i="13"/>
  <c r="F14" i="13" s="1"/>
  <c r="G14" i="13" s="1"/>
  <c r="O15" i="12"/>
  <c r="P15" i="12" s="1"/>
  <c r="E46" i="13"/>
  <c r="F46" i="13" s="1"/>
  <c r="G46" i="13" s="1"/>
  <c r="O47" i="12"/>
  <c r="P47" i="12" s="1"/>
  <c r="E24" i="13"/>
  <c r="F24" i="13" s="1"/>
  <c r="G24" i="13" s="1"/>
  <c r="O25" i="12"/>
  <c r="P25" i="12" s="1"/>
  <c r="E19" i="13"/>
  <c r="F19" i="13" s="1"/>
  <c r="G19" i="13" s="1"/>
  <c r="O20" i="12"/>
  <c r="P20" i="12" s="1"/>
  <c r="M10" i="12"/>
  <c r="E9" i="13" l="1"/>
  <c r="F9" i="13" s="1"/>
  <c r="G9" i="13" s="1"/>
  <c r="O10" i="12"/>
  <c r="P10" i="12" s="1"/>
  <c r="M8" i="12"/>
  <c r="I7" i="13" l="1"/>
  <c r="H7" i="13"/>
  <c r="C7" i="13"/>
  <c r="B7" i="13"/>
  <c r="O8" i="12"/>
  <c r="P8" i="12" s="1"/>
  <c r="E7" i="13" l="1"/>
  <c r="D7" i="13"/>
  <c r="F7" i="13" l="1"/>
  <c r="G7" i="13" s="1"/>
</calcChain>
</file>

<file path=xl/comments1.xml><?xml version="1.0" encoding="utf-8"?>
<comments xmlns="http://schemas.openxmlformats.org/spreadsheetml/2006/main">
  <authors>
    <author>Francisco López</author>
    <author>Francisco Lopez</author>
  </authors>
  <commentList>
    <comment ref="K6" authorId="0" shapeId="0">
      <text>
        <r>
          <rPr>
            <sz val="12"/>
            <color rgb="FF000000"/>
            <rFont val="Tahoma"/>
            <family val="2"/>
          </rPr>
          <t xml:space="preserve">Las consecuencias se califican considerando los efectos descritos (columna G) con base en los criterios de consecuencias 
</t>
        </r>
        <r>
          <rPr>
            <sz val="12"/>
            <color rgb="FF000000"/>
            <rFont val="Tahoma"/>
            <family val="2"/>
          </rPr>
          <t>La calificación es la misma para cada causa</t>
        </r>
      </text>
    </comment>
    <comment ref="M6" authorId="1" shapeId="0">
      <text>
        <r>
          <rPr>
            <sz val="10"/>
            <color rgb="FF000000"/>
            <rFont val="Tahoma"/>
            <family val="2"/>
          </rPr>
          <t xml:space="preserve">Se califica la posibilidad de que el evento se materialice, considerando la existencia y efectividad de controles y la tasa de ocurrencia de los eventos.
</t>
        </r>
      </text>
    </comment>
    <comment ref="M7" authorId="1" shapeId="0">
      <text>
        <r>
          <rPr>
            <sz val="10"/>
            <color rgb="FF000000"/>
            <rFont val="Tahoma"/>
            <family val="2"/>
          </rPr>
          <t xml:space="preserve">Las medidas de control son implementadas por los OEC y solo podrán ser conocidas durante la evaluación.
</t>
        </r>
      </text>
    </comment>
    <comment ref="N7" authorId="1" shapeId="0">
      <text>
        <r>
          <rPr>
            <sz val="10"/>
            <color rgb="FF000000"/>
            <rFont val="Tahoma"/>
            <family val="2"/>
          </rPr>
          <t xml:space="preserve">Se califica la ocurrencia con base en experiencia de los evaluadores, No Conformidades Recurrentes, Quejas y Reclamos.
</t>
        </r>
      </text>
    </comment>
  </commentList>
</comments>
</file>

<file path=xl/sharedStrings.xml><?xml version="1.0" encoding="utf-8"?>
<sst xmlns="http://schemas.openxmlformats.org/spreadsheetml/2006/main" count="762" uniqueCount="311">
  <si>
    <t>No</t>
  </si>
  <si>
    <t>Nivel de riesgo</t>
  </si>
  <si>
    <t>Evento</t>
  </si>
  <si>
    <t>Ocurrencia</t>
  </si>
  <si>
    <t>Financiero</t>
  </si>
  <si>
    <t>Calidad / Imagen</t>
  </si>
  <si>
    <t>PROCESO</t>
  </si>
  <si>
    <t>Responsable</t>
  </si>
  <si>
    <t>Objetivo</t>
  </si>
  <si>
    <t>Causa / Debilidad 
(por que puede ocurrir)</t>
  </si>
  <si>
    <t>Tipo de Riesgo</t>
  </si>
  <si>
    <t>IDENTIFICACIÓN DEL RIESGO</t>
  </si>
  <si>
    <t>ANÁLISIS DE RIESGO</t>
  </si>
  <si>
    <t>EVALUACIÓN DE RIESGO</t>
  </si>
  <si>
    <t>Efecto / Consecuencia / impacto</t>
  </si>
  <si>
    <t>Riesgo</t>
  </si>
  <si>
    <t>Análisis de riesgo</t>
  </si>
  <si>
    <t>C</t>
  </si>
  <si>
    <t>O</t>
  </si>
  <si>
    <t>Tipo de riesgo</t>
  </si>
  <si>
    <t>Fuente del Riesgo</t>
  </si>
  <si>
    <t>Fuentes de Riesgo</t>
  </si>
  <si>
    <t>Relaciones Comerciales y Contractuales</t>
  </si>
  <si>
    <t>Comportamiento Humano</t>
  </si>
  <si>
    <t>Eventos naturales</t>
  </si>
  <si>
    <t xml:space="preserve">Personas Maliciosas </t>
  </si>
  <si>
    <t>Normatividad y Regulación</t>
  </si>
  <si>
    <t>Evento e Incidente</t>
  </si>
  <si>
    <t xml:space="preserve">Descripción </t>
  </si>
  <si>
    <t>Fecha de Ocurrencia</t>
  </si>
  <si>
    <t>Clasificación 
Riesgo</t>
  </si>
  <si>
    <t>Tratamiento / Corrección</t>
  </si>
  <si>
    <t>Estado</t>
  </si>
  <si>
    <t>Tipos de Riesgo</t>
  </si>
  <si>
    <t>Operativo</t>
  </si>
  <si>
    <t>De Mercado</t>
  </si>
  <si>
    <t>Ambiental</t>
  </si>
  <si>
    <t>SISO</t>
  </si>
  <si>
    <t xml:space="preserve">Seguridad de la Información </t>
  </si>
  <si>
    <t>Actividades Administrativas y Controles de proceso</t>
  </si>
  <si>
    <t>Descripción del evento</t>
  </si>
  <si>
    <t>Estratégico</t>
  </si>
  <si>
    <t>Aspectos Tecnológicos o Técnicos</t>
  </si>
  <si>
    <t>ACTIVIDAD / REQUISITO</t>
  </si>
  <si>
    <t xml:space="preserve">Incumplimiento de requisitos de imparcialidad, que pueden llevar a suspensión o pérdida de la acreditación </t>
  </si>
  <si>
    <t>REQUISITOS</t>
  </si>
  <si>
    <t>No conformidades</t>
  </si>
  <si>
    <t>Suscribir acuerdos contractuales con los clientes con requisitos ambiguos, incompletos o errados</t>
  </si>
  <si>
    <t xml:space="preserve">Incumplimiento de requisitos de acreditación </t>
  </si>
  <si>
    <t>Confianza en la Evaluación</t>
  </si>
  <si>
    <t xml:space="preserve">Quejas o apelaciones </t>
  </si>
  <si>
    <t xml:space="preserve">Falta de control de cumplimiento de requisitos legales </t>
  </si>
  <si>
    <t>Eventos (quejas, apelaciones o sanciones contra los OEC</t>
  </si>
  <si>
    <t>Quejas por incumplimiento contractual</t>
  </si>
  <si>
    <t>Falta de revisión de las condiciones contractuales</t>
  </si>
  <si>
    <t>Imparcialidad</t>
  </si>
  <si>
    <t>Inadecuada identificación, análisis, valoración y tratamiento de riesgos de imparcialidad</t>
  </si>
  <si>
    <t>5.2</t>
  </si>
  <si>
    <t>TÉCNICA DE EVALUACIÓN</t>
  </si>
  <si>
    <t>Técnicas de evaluación</t>
  </si>
  <si>
    <t xml:space="preserve">Etapa de evaluación </t>
  </si>
  <si>
    <t>Circunstancias Económicas</t>
  </si>
  <si>
    <t>Circunstancias Políticas</t>
  </si>
  <si>
    <t>Tecnológico</t>
  </si>
  <si>
    <t>Físico</t>
  </si>
  <si>
    <t>Promedio de No Conformidades en el periodo</t>
  </si>
  <si>
    <t>Evaluación en sitio: Evaluación Documental</t>
  </si>
  <si>
    <t xml:space="preserve">Evaluación en sitio: Evaluación de registros </t>
  </si>
  <si>
    <t>Evaluación en sitio: Testificación</t>
  </si>
  <si>
    <t>Evaluación en sitio: Entrevistas</t>
  </si>
  <si>
    <t xml:space="preserve">Evaluación en remota: Evaluación de registros </t>
  </si>
  <si>
    <t>Evaluación en remota: Entrevistas</t>
  </si>
  <si>
    <t>Visitas no anunciadas</t>
  </si>
  <si>
    <t>Etapa 1 con confirmación en etapa 2</t>
  </si>
  <si>
    <t xml:space="preserve">Subcontratación de la toma de decisión </t>
  </si>
  <si>
    <t>Desconocimiento de los requisitos de acreditación</t>
  </si>
  <si>
    <t>Desconocimiento y fallas en metodología de gestión de riesgos
Falta de participación de las partes interesadas</t>
  </si>
  <si>
    <t>Presión comercial y financiera
Debilidad en las políticas de imparcialidad del Organismo 
Mecanismo ineficaz para salvaguardar la imparcialidad</t>
  </si>
  <si>
    <t xml:space="preserve"> Presión comercial y financiera
Debilidad en las políticas de imparcialidad del Organismo 
Mecanismo ineficaz para salvaguardar la imparcialidad</t>
  </si>
  <si>
    <t>Gestión de imparcialidad</t>
  </si>
  <si>
    <t>Desconocimiento de los requisitos de acreditación
Falta de control de cumplimiento de requisitos</t>
  </si>
  <si>
    <t>Responsabilidad legal y financiación</t>
  </si>
  <si>
    <t>5.3</t>
  </si>
  <si>
    <t>Presión comercial y financiera
Metas comerciales y sistemas de bonificación 
Debilidad en las políticas de imparcialidad del Organismo 
Mecanismo ineficaz para salvaguardar la imparcialidad</t>
  </si>
  <si>
    <t>Incumplimiento de compromisos con las partes interesadas</t>
  </si>
  <si>
    <t xml:space="preserve">Inadecuada planeación y control de financieros </t>
  </si>
  <si>
    <t xml:space="preserve">Inadecuada planeación y control de recursos financieros </t>
  </si>
  <si>
    <t>Estructura inadecuada que genera fallas y errores en la gestión de los procesos del OEC</t>
  </si>
  <si>
    <t>No conformidades en los servicios, quejas y reclamos de los clientes y Reprocesos</t>
  </si>
  <si>
    <t>Asignación inadecuada de funciones y responsabilidades del personal</t>
  </si>
  <si>
    <t>6.1</t>
  </si>
  <si>
    <t>Estructura de la organización y de la alta dirección</t>
  </si>
  <si>
    <t>6.2</t>
  </si>
  <si>
    <t>7.1</t>
  </si>
  <si>
    <t>Competencia del personal</t>
  </si>
  <si>
    <t>7.2</t>
  </si>
  <si>
    <t>7.4</t>
  </si>
  <si>
    <t>Registros relativos al personal</t>
  </si>
  <si>
    <t>Inadecuado control de registros y desorden administrativo</t>
  </si>
  <si>
    <t>Contratación externa</t>
  </si>
  <si>
    <t>Inadecuada selección de Proveedores
Evaluación insuficiente y superficial de los proveedores</t>
  </si>
  <si>
    <t>8.1</t>
  </si>
  <si>
    <t>Falta de revisión de la información disponible antes de su publicación
Falta de planificación de cambios</t>
  </si>
  <si>
    <t>8.2</t>
  </si>
  <si>
    <t xml:space="preserve">Reprocesos, quejas y reclamos de los clientes </t>
  </si>
  <si>
    <t>Confidencialidad</t>
  </si>
  <si>
    <t>8.4</t>
  </si>
  <si>
    <t>Manejo informal de documentos del cliente 
Falta de políticas de intercambio de información
Debilidad en políticas de confidencialidad
Desconocimiento de requisitos legales</t>
  </si>
  <si>
    <t>8.5</t>
  </si>
  <si>
    <t>Quejas y apelaciones de los clientes, errores y reprocesos</t>
  </si>
  <si>
    <t>Sistema para cumplimiento, pero que no contribuye al mejoramiento continuo</t>
  </si>
  <si>
    <t xml:space="preserve">Diseño inadecuado del sistema de gestión </t>
  </si>
  <si>
    <t>Etapa 2</t>
  </si>
  <si>
    <t>Sistema para cumplimiento, pero que no contribuye al mejoramiento continuo
Recurrencia de no conformidades</t>
  </si>
  <si>
    <t xml:space="preserve">Obsolescencia de la documentación del sistema de gestión </t>
  </si>
  <si>
    <t>Incumplimiento de requisitos de acreditación 
Aplicación de disposiciones equivocadas en el sistema
Errores en los procesos</t>
  </si>
  <si>
    <t>Falta de revisión y actualización de documentos</t>
  </si>
  <si>
    <t>Etapa 1 y confirmación en etapa 2</t>
  </si>
  <si>
    <t xml:space="preserve">Pérdida de trazabilidad de la información y soporte de la certificación, no conformidades y sanciones de entes de control </t>
  </si>
  <si>
    <t>Falta de políticas de seguridad de la información y sistemas adecuados para control de información en medio físico y electrónico</t>
  </si>
  <si>
    <t>Revisión incompleta o que no permite determinar la eficacia, adecuación y conveniencia del sistema</t>
  </si>
  <si>
    <t>Sistema de gestión que no apoya los objetivos estratégicos del OEC</t>
  </si>
  <si>
    <t>Auditoria que no aporta a la mejora continua del sistema de gestión</t>
  </si>
  <si>
    <t>Falta de competencia de equipos de auditoria 
Asignación insuficiente de tiempo para auditoria</t>
  </si>
  <si>
    <t xml:space="preserve">Acciones correctivas no eficaces </t>
  </si>
  <si>
    <t>No hay mejoramiento continuo en la Organización</t>
  </si>
  <si>
    <t>Falta de análisis de causas 
Desconocimiento de conceptos y criterios para la mejora</t>
  </si>
  <si>
    <t>Sobornos, chantajes, amenazas u otras actuaciones ilícitas que afecten la imparcialidad</t>
  </si>
  <si>
    <t>Inadecuada gestión de capacidad
Fallas en control de proceso de calificación de personal
Fallas en proceso de evaluación, monitoreo del desempeño del personal
Inadecuada identificación de necesidades de formación y gestión de actividades de formación
Desorden administrativo</t>
  </si>
  <si>
    <t>Mecanismos inadecuados o débiles para identificar conflictos de interés 
Falta de gestión de capacidad</t>
  </si>
  <si>
    <t>Evaluación remota: Evaluación Documental</t>
  </si>
  <si>
    <t xml:space="preserve">Aceptación de solicitud sin tener capacidad. Errores, demoras y reprocesos posteriores.  </t>
  </si>
  <si>
    <t>Etapa 1</t>
  </si>
  <si>
    <t>Revisión incompleta o insuficiente de la solicitud</t>
  </si>
  <si>
    <t>Errores y omisiones en el Proceso de evaluación. 
Sistema certificado sin cumplir requisitos</t>
  </si>
  <si>
    <t>Errores y reprocesos en el proceso de auditoria, quejas y reclamos de los clientes</t>
  </si>
  <si>
    <t xml:space="preserve">Información inadecuada para la toma de decisión.
Certificación de un sistema de gestión que no asegura cumplimiento de requisitos 
Deterioro de imagen del OEC y de la certificación de sistema de gestión </t>
  </si>
  <si>
    <t>Quejas y apelaciones de los clientes 
Toma de decisión equivocada
Falta de imparcialidad</t>
  </si>
  <si>
    <t xml:space="preserve">Error en la toma de decisión sobre la conformidad del producto </t>
  </si>
  <si>
    <t>Falta de competencia de los responsables de revisión de informe</t>
  </si>
  <si>
    <t xml:space="preserve">Mayor insatisfacción del cliente e intervención de acreditador y entes de control y vigilancia </t>
  </si>
  <si>
    <t>Perdida de trazabilidad de la información y consecuencias legales</t>
  </si>
  <si>
    <t>Falta de un adecuado sistema de control de la información y políticas de seguridad</t>
  </si>
  <si>
    <t>Evaluación en sitio: Evaluación de registros y Entrevistas</t>
  </si>
  <si>
    <t>Evaluación en sitio: Entrevistas y Registros</t>
  </si>
  <si>
    <t>Evaluación en sitio: Registros y/o Testificación</t>
  </si>
  <si>
    <t>Consecuencias Áreas de Impacto</t>
  </si>
  <si>
    <t>MATRIZ DE RIESGOS ORGANISMOS DE VALIDACIÓN Y VERIFICACIÓN DE GASES EFECTO INVERNADERO</t>
  </si>
  <si>
    <t>Evaluación de Organismos de Validación y Verificación de Gases efecto Invernadero con la norma ISO 14065</t>
  </si>
  <si>
    <t>REQUISITO RELACIONADO DE ISO 14065</t>
  </si>
  <si>
    <t>5.1</t>
  </si>
  <si>
    <t xml:space="preserve">Situación Legal </t>
  </si>
  <si>
    <t>Asuntos legales y contractuales</t>
  </si>
  <si>
    <t>El organismo de validación o verificación tiene una afectación respecto a su situación legal y/o identificación de las personas que lo controlan</t>
  </si>
  <si>
    <t>Organismo de validación o verificación pierde su estatus legal como responsable de sus actividades</t>
  </si>
  <si>
    <t>Autoridad y responsabilidad por las actividades y las declaraciones de validación y verificación</t>
  </si>
  <si>
    <t>5.4</t>
  </si>
  <si>
    <t>Estructura inadecuada que genera fallas y errores en la gestión de los procesos del OVV</t>
  </si>
  <si>
    <t>Presión de la alta dirección a los profesinales técnicos (validadores7verificadores)  para hacer mas fácil la actividad y evitar ser calificados como "demasiado exigentes"</t>
  </si>
  <si>
    <t>Permitir presiones de organismos relacionados que afecten las actividades de validación o verificación y la emisión de la declaración.</t>
  </si>
  <si>
    <t>Realizar actividades de asesoría, participar en el desarrollo o gestión de proyectos  condicionando las actividades de validación o verificación.</t>
  </si>
  <si>
    <t>Ofrecer y/o Realizar actividades no permitidas como consultoría en GEI, desarrollo de proyectos o subcontratación con empresas de consultoría</t>
  </si>
  <si>
    <t>5.5</t>
  </si>
  <si>
    <t>Falta de recursos para la operación del OVV</t>
  </si>
  <si>
    <t xml:space="preserve">Incumplimiento de requisitos respecto al aseguramiento mediante pólizas de seguros </t>
  </si>
  <si>
    <t>Errores en el proceso de validación y verficiación, emisión de la declaración, quejas, reclamos y reprocesos</t>
  </si>
  <si>
    <t>Realización de servicios de validación y verificación, así como decisión respecto a las declaraciones por personal no competente</t>
  </si>
  <si>
    <t>Debilidad en procesos de determinación de competencias, evaluación, calificación y autorización
Fallas en control de proceso de calificación de personal
Desorden administrativo</t>
  </si>
  <si>
    <t>Distribución del personal - Competencia del equipo validador y verificador</t>
  </si>
  <si>
    <t>Uso de equipos de validación y verificación que no cuentan con la competencia para todas las actividades a realizar</t>
  </si>
  <si>
    <t>6.3</t>
  </si>
  <si>
    <t>Inadecuado control de registros y desorden administrativo
Asignación inadecuada de funciones y responsabilidades del personal</t>
  </si>
  <si>
    <t>Empleo de validadores, verificadores y expertos técnicos externos</t>
  </si>
  <si>
    <t>6.4 / 6.6</t>
  </si>
  <si>
    <t>6.6</t>
  </si>
  <si>
    <t>Llevar a cabo actividades contratadas sin contar con el consentimiento del cliente y de la parte resonsable para uso del servicio contratado.</t>
  </si>
  <si>
    <t>Contratación de actividades de  externas con entidades no competentes</t>
  </si>
  <si>
    <t>No conformidades y hallazgos en procesos de evaluación
Declaraciones emitidas con observaciones o sin aceptación por parte del cliente.</t>
  </si>
  <si>
    <t>Realización de actividades con personal (o contratación externa) que tenga conflictos de interés con el cliente (ex empleado, contratista, asesor o parte responsable de la declaración)</t>
  </si>
  <si>
    <t>Falta de imparcialidad en la validación, verificación o emisión de la declaración.
 Deterioro de la imagen del OEC y de la certificación.
Declaraciones con observaciones.</t>
  </si>
  <si>
    <t>Errores en procesos de validación, verificación, revisión y emisión de declaración. 
Quejas, reclamos y reprocesos.
Declaraciones que no sean aceptadas por el cliento o por la parte responsable</t>
  </si>
  <si>
    <t>6.5</t>
  </si>
  <si>
    <t>Falta de evidencias de la competencia del personal involucrado en los procesos de validación o verificación.</t>
  </si>
  <si>
    <t>Errores en proceso de validación y verificación. 
Quejas, reclamos y reprocesos.
Emisión de declaraciones con observaciones.</t>
  </si>
  <si>
    <t>Inadecuada selección de Proveedores
Evaluación insuficiente y superficial de los proveedores
Incumplimiento de procesos para contratar externamente</t>
  </si>
  <si>
    <t>Incumplimiento a requisitos de acreditación
Quejas, reclamos y reprocesos.
Emisión de declaraciones con observaciones o que no haya aceptación del cliente</t>
  </si>
  <si>
    <t>Suministrar información errada o incompleta sobre procesos, actividades y requisitos, para llevar a cabo la verificación o validación.</t>
  </si>
  <si>
    <t>Información proporcionada al cliente o a la parte responsable</t>
  </si>
  <si>
    <t>Desconocimiento de las responsabilidades que asume el cliente o la parte responsable en el desarrollo de las actividades de verificación o validación</t>
  </si>
  <si>
    <t>Inconsistencias o falencias en la revisión de documentos para la verificación.
Quejas y apelaciones de los clientes, errores y reprocesos
Emisión de declaraciones con observaciones.</t>
  </si>
  <si>
    <t>Falta de información para que el equipo validaros, verificador realice la actividad.
Incumplimientos en deberes como cliente del OVV.
Falta de comunicación previa con el cliente o la parte responsable</t>
  </si>
  <si>
    <t>Comunicación de responsabilidades al cliente o a la parte responsable</t>
  </si>
  <si>
    <t>7.3</t>
  </si>
  <si>
    <t>Entrega de información confidencial de los clientes por parte del personal del OVV a otros clientes actuales o potenciales como orientación previa o en el proceso de validación o verificación</t>
  </si>
  <si>
    <t>Incumplimiento de acuerdos y políticas de confidencialidad, quejas, reclamos.
Conflictos con los clientes o la parte responsable de delcaraciones realizadas</t>
  </si>
  <si>
    <t xml:space="preserve">Falta de políticas y procedimientos de publicación revisión de información al publico </t>
  </si>
  <si>
    <t>Información accesible al publico</t>
  </si>
  <si>
    <t xml:space="preserve">Publicación de información al publico, incompleta,  inadecuada o ambigua, en especial sobre los sectores en los que opera </t>
  </si>
  <si>
    <t>Confusión de los clientes, de la parte responsable, dificultad en la gestión de la solicitud, errores y reproceso.
Quejas e insatisfacción del cliente o la parte resonsable de la declaración</t>
  </si>
  <si>
    <t>Registros de las actividades de validación y verificación</t>
  </si>
  <si>
    <t>Perdida de integridad, disponibilidad o confidencialidad de los registros de las actividades realizadas</t>
  </si>
  <si>
    <t>Generalidades del proceso de validación o verificación</t>
  </si>
  <si>
    <t>Tramitar un servicio de certificación sin llevar a cabo todas las etapas</t>
  </si>
  <si>
    <t xml:space="preserve">Aceptación de solicitud sin tener capacidad, sin evaluar los riesgos del servicio, sin identificar cliente o parte responsable. 
Errores, demoras y reprocesos posteriores.  </t>
  </si>
  <si>
    <t>Acuerdo previo</t>
  </si>
  <si>
    <t>8.2 / 5.2</t>
  </si>
  <si>
    <t>Quejas y reclamos de los clientes por incumplimiento de requisitos acordados</t>
  </si>
  <si>
    <t>Documento contractual y oferta con  condiciones  que no corresponden a las requeridas</t>
  </si>
  <si>
    <t>8.3.1</t>
  </si>
  <si>
    <t>Asignación de personal que no cumple requisitos de competencia para el sectro y actividades requeridas</t>
  </si>
  <si>
    <t>Errores y omisiones en el Proceso de validación o verificación sin cumplir requisitos</t>
  </si>
  <si>
    <t xml:space="preserve">Enfoque - Selección del equipo validador/verificador </t>
  </si>
  <si>
    <t>Enfoque - comunicación con el cliente y parte responsable respecto a la programación</t>
  </si>
  <si>
    <t>8.3.2</t>
  </si>
  <si>
    <t>Falta de oportunidad en notificación de actividades y equipo validador verificador</t>
  </si>
  <si>
    <t>Quejas y reclamos de los clientes por falta de oportunidad en el servicio y oportunidad ante cualqueir objeción</t>
  </si>
  <si>
    <t>Fallas en planeación y gestión de recursos 
Fallas de comunicación y control de los procesos del OVV</t>
  </si>
  <si>
    <t>Fallas en planeación y gestión de recursos 
Presiones comerciales o financieras. 
Fallas de comunicación y control de los procesos del OVV</t>
  </si>
  <si>
    <t>Presiones comerciales o financieras. 
Fallas de comunicación y control de los procesos del OVV</t>
  </si>
  <si>
    <t>8.3.3</t>
  </si>
  <si>
    <t>Enfoque - Planificación</t>
  </si>
  <si>
    <t>Elaboración de plan de validación o verificación no apropiado para el objetivo y alcance y sin considerar el plan de muestreo</t>
  </si>
  <si>
    <t>Confusión y malos entendidos por parte del equipo validador, verificador o el cliente o la parte responsable, con relación al plan de actividades</t>
  </si>
  <si>
    <t>Fallas de comunicación y control de los procesos del OEC 
Falta de competencia del equipo validador, verificador</t>
  </si>
  <si>
    <t xml:space="preserve">Fallas en la comunicación del plan de actividades 
Falta de competencia del equipo validador, verificador. </t>
  </si>
  <si>
    <t>Proceso de validación o verificación</t>
  </si>
  <si>
    <t>Información inadecuada para la verificaicón o validación.
Declaración que no asegura cumplimiento de requisitos o con observaciones
Deterioro de imagen del OVV y de sus actividades de validación o verificación.</t>
  </si>
  <si>
    <t xml:space="preserve">Falta de asignación de tiempo para la actividad requerida
Falta de preparación y competencia del validador, verificador
Negligencia del validador
Falta de información en la etapa de acuerdo previo. </t>
  </si>
  <si>
    <t>Recolección insuficiente de evidencias e informacíón para la verificación o validación</t>
  </si>
  <si>
    <t>Falta de competencia del equipo validador o verificador</t>
  </si>
  <si>
    <t xml:space="preserve">Asignación inadecuada de tiempos de evaluación 
Falta de competencia del equipo validador, verificador
Inadecuado proceso de muestreo </t>
  </si>
  <si>
    <t>Determinación errada de incumplimientos (sin evidencias especificas o con identificación equivocada del requisito para la declaración emitida)</t>
  </si>
  <si>
    <t>Revisión y emisión de la declaracion de validación o verificación</t>
  </si>
  <si>
    <t>Revisión y emisión de la declaración por personas sin la competencia o independencia en el proceso</t>
  </si>
  <si>
    <t>Error en la toma de decisión sobre la conformidad del producto 
Omitir verificación del nivel de aseguramieto acordado inicialmente</t>
  </si>
  <si>
    <t>Designación equivocada del personal para la toma de decisión 
Información incompleta que prmita identificar posibles conflictos para la revisión del proceso</t>
  </si>
  <si>
    <t xml:space="preserve"> Declaracion de validación o verificación con información errónea, respecto a usuarios previstos, alcance, objetivos y criterios de vaslidación o verificación</t>
  </si>
  <si>
    <t>Revisión incompleta o insuficiente o sin sustento con relación a los requisitos de validación o verificación</t>
  </si>
  <si>
    <t>Deficiente evaluación de la información y los datos de los GEI</t>
  </si>
  <si>
    <t xml:space="preserve">Deficiencias en control de los procesos y actividades de revisión
</t>
  </si>
  <si>
    <t>8.6</t>
  </si>
  <si>
    <t>7.5 / 8.6</t>
  </si>
  <si>
    <t>Pérdida de Confianza en el OVV
Pérdida Clientes
Consecuencias legales para el OVV</t>
  </si>
  <si>
    <t>Falta de seguridad de la información
Desconocimiento o ausencia de protocolos para manejo de la información según el acuerdo entre las partes participantes</t>
  </si>
  <si>
    <t>Perdida, deterioro o modificación no autorizada de la información correspondientes a la validación o verificación</t>
  </si>
  <si>
    <t>8.7</t>
  </si>
  <si>
    <t>Hechos detectados después de la ceclaración de validación o verificación</t>
  </si>
  <si>
    <t>Omitir las modificaciones cuando sean requeridas en un informe de validación o verificación.</t>
  </si>
  <si>
    <t>Declaraciones con descripción de hechos erróneos o inconsistentes según lo acordado con el cliente, la parte responsable o con el programa</t>
  </si>
  <si>
    <t xml:space="preserve">Deficiencias en control de los procesos y actividades de revisión
Fallas en el proceso de emisión de la declaración
Debilidad en la comunicación previa con el cliente y parte responsable.
</t>
  </si>
  <si>
    <t xml:space="preserve">No dar tratamiento oportuno y eficaz a las quejas y apelaciones de los clientes </t>
  </si>
  <si>
    <t>Fallas en mecanismos de comunicación con el cliente
Falta de recursos para servicio al cliente
Procesos inadecuados de tratamiento de quejas y apelaciones</t>
  </si>
  <si>
    <t>9. / 10.</t>
  </si>
  <si>
    <t>Quejas y apelaciones</t>
  </si>
  <si>
    <t>Validaciones o verificaciones especiales</t>
  </si>
  <si>
    <t>Falta de atención y selección en el equipo validador o verificador para las actividades previstas</t>
  </si>
  <si>
    <t>Inconsistencias o fallas en la validación o verificación a realizar.
Asignación de eqipo sin competencia requerida</t>
  </si>
  <si>
    <t>Sistema de gestión que no apoya el cumplimiento de los objetivos del OVV</t>
  </si>
  <si>
    <t>Sistema de gestión</t>
  </si>
  <si>
    <t>Implementación ineficaz del sistema de gestión del OVV</t>
  </si>
  <si>
    <t>Daño o pérdida de registros de las actividades de verifiación o validación</t>
  </si>
  <si>
    <t xml:space="preserve">Falta de compromiso y liderazgo de la alta dirección con el sistema de gestión del OVV 
Personal sin compromiso con el sistema </t>
  </si>
  <si>
    <t>Auditoria superficial que no evalúa de forma suficiente el sistema de gestión del OVV</t>
  </si>
  <si>
    <t>Desconocimiento / falta de toma de conciencia de la importancia de la revisión para el OVV</t>
  </si>
  <si>
    <t>Consecuencia</t>
  </si>
  <si>
    <t>Frecuencia</t>
  </si>
  <si>
    <t xml:space="preserve">No contar con un mecanismo indepediente de supervisión que asegure el logro de la imparcialidad en todas las actividades </t>
  </si>
  <si>
    <t>NUMERO TOTAL DE NC</t>
  </si>
  <si>
    <t>Requisito</t>
  </si>
  <si>
    <t>Total NC  
por Requisito</t>
  </si>
  <si>
    <t>% NC</t>
  </si>
  <si>
    <t xml:space="preserve">5.1Situación Legal </t>
  </si>
  <si>
    <t>5.2Asuntos legales y contractuales</t>
  </si>
  <si>
    <t>5.2Autoridad y responsabilidad por las actividades y las declaraciones de validación y verificación</t>
  </si>
  <si>
    <t>5.3Estructura de la organización y de la alta dirección</t>
  </si>
  <si>
    <t>5.4Gestión de imparcialidad</t>
  </si>
  <si>
    <t>5.5Responsabilidad legal y financiación</t>
  </si>
  <si>
    <t>6.1Estructura de la organización y de la alta dirección</t>
  </si>
  <si>
    <t>6.1Competencia del personal</t>
  </si>
  <si>
    <t>6.2Competencia del personal</t>
  </si>
  <si>
    <t>6.3Distribución del personal - Competencia del equipo validador y verificador</t>
  </si>
  <si>
    <t>6.4 / 6.6Empleo de validadores, verificadores y expertos técnicos externos</t>
  </si>
  <si>
    <t>6.5Registros relativos al personal</t>
  </si>
  <si>
    <t>6.6Contratación externa</t>
  </si>
  <si>
    <t>7.1Información proporcionada al cliente o a la parte responsable</t>
  </si>
  <si>
    <t>7.2Comunicación de responsabilidades al cliente o a la parte responsable</t>
  </si>
  <si>
    <t>7.3Confidencialidad</t>
  </si>
  <si>
    <t>7.4Información accesible al publico</t>
  </si>
  <si>
    <t>7.5 / 8.6Registros de las actividades de validación y verificación</t>
  </si>
  <si>
    <t>8.1Generalidades del proceso de validación o verificación</t>
  </si>
  <si>
    <t>8.2 / 5.2Acuerdo previo</t>
  </si>
  <si>
    <t>8.2Acuerdo previo</t>
  </si>
  <si>
    <t xml:space="preserve">8.3.1Enfoque - Selección del equipo validador/verificador </t>
  </si>
  <si>
    <t>8.3.2Enfoque - comunicación con el cliente y parte responsable respecto a la programación</t>
  </si>
  <si>
    <t>8.3.3Enfoque - Planificación</t>
  </si>
  <si>
    <t>8.4Proceso de validación o verificación</t>
  </si>
  <si>
    <t>8.5Revisión y emisión de la declaracion de validación o verificación</t>
  </si>
  <si>
    <t>8.6Registros de las actividades de validación y verificación</t>
  </si>
  <si>
    <t>8.7Hechos detectados después de la ceclaración de validación o verificación</t>
  </si>
  <si>
    <t>9. / 10.Quejas y apelaciones</t>
  </si>
  <si>
    <t>11Validaciones o verificaciones especiales</t>
  </si>
  <si>
    <t>12Sistema de gestión</t>
  </si>
  <si>
    <t>TOTAL REQUISITOS INCUMPLIDOS</t>
  </si>
  <si>
    <t>QUEJAS</t>
  </si>
  <si>
    <t>APELACIONES</t>
  </si>
  <si>
    <t>SANCIONES</t>
  </si>
  <si>
    <t>Total 
por Requisito</t>
  </si>
  <si>
    <t>MAPA DE RIESGOS ORGANISMOS DE VALIDACIÓN Y VERIFICACIÓN DE GASES EFECTO INVERNADERO</t>
  </si>
  <si>
    <t>Proporcionar confianza a todas las partes interesadas en que un organismo de validación y verificación de gases efecto invernadero cumple los requisitos de acreditación especificados en los documentos normativos del esquema</t>
  </si>
  <si>
    <t>Tipo de técnica de evaluación ISO/IEC 17011</t>
  </si>
  <si>
    <t>Anexo J_PR-3.3-01 
Versión 02
Fecha. 2022-10-12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</si>
</sst>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sz val="10"/>
      <color rgb="FF0070C0"/>
      <name val="Arial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2"/>
      <color rgb="FF000000"/>
      <name val="Tahoma"/>
      <family val="2"/>
    </font>
    <font>
      <sz val="10"/>
      <color rgb="FF000000"/>
      <name val="Tahoma"/>
      <family val="2"/>
    </font>
    <font>
      <b/>
      <sz val="11"/>
      <color theme="1" tint="0.249977111117893"/>
      <name val="Raleway"/>
    </font>
    <font>
      <sz val="9"/>
      <name val="Raleway"/>
    </font>
    <font>
      <b/>
      <sz val="12"/>
      <name val="Raleway"/>
    </font>
    <font>
      <b/>
      <sz val="10"/>
      <name val="Raleway"/>
    </font>
    <font>
      <sz val="10"/>
      <name val="Raleway"/>
    </font>
    <font>
      <sz val="10"/>
      <color theme="1"/>
      <name val="Raleway"/>
    </font>
    <font>
      <b/>
      <sz val="10"/>
      <color theme="1"/>
      <name val="Raleway"/>
    </font>
    <font>
      <b/>
      <sz val="10"/>
      <color theme="1" tint="0.249977111117893"/>
      <name val="Raleway"/>
    </font>
    <font>
      <b/>
      <sz val="11"/>
      <color theme="1"/>
      <name val="Raleway"/>
    </font>
    <font>
      <sz val="11"/>
      <color theme="1"/>
      <name val="Raleway"/>
    </font>
    <font>
      <sz val="11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DE9D9"/>
        <bgColor rgb="FF000000"/>
      </patternFill>
    </fill>
    <fill>
      <patternFill patternType="solid">
        <fgColor rgb="FFDCE6F1"/>
        <bgColor rgb="FF000000"/>
      </patternFill>
    </fill>
    <fill>
      <patternFill patternType="solid">
        <fgColor rgb="FFDAEEF3"/>
        <bgColor rgb="FF000000"/>
      </patternFill>
    </fill>
    <fill>
      <patternFill patternType="solid">
        <fgColor indexed="65"/>
        <bgColor indexed="64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FF"/>
      </left>
      <right style="thin">
        <color rgb="FF0000FF"/>
      </right>
      <top style="thin">
        <color rgb="FF0000FF"/>
      </top>
      <bottom style="thin">
        <color rgb="FF0000FF"/>
      </bottom>
      <diagonal/>
    </border>
    <border>
      <left/>
      <right/>
      <top style="thin">
        <color rgb="FF0000FF"/>
      </top>
      <bottom/>
      <diagonal/>
    </border>
    <border>
      <left/>
      <right/>
      <top/>
      <bottom style="thin">
        <color rgb="FF0000FF"/>
      </bottom>
      <diagonal/>
    </border>
    <border>
      <left style="thin">
        <color rgb="FF0000CC"/>
      </left>
      <right style="thin">
        <color rgb="FF0000CC"/>
      </right>
      <top style="thin">
        <color rgb="FF0000CC"/>
      </top>
      <bottom style="thin">
        <color rgb="FF0000CC"/>
      </bottom>
      <diagonal/>
    </border>
    <border>
      <left style="thin">
        <color rgb="FF0000FF"/>
      </left>
      <right/>
      <top style="thin">
        <color rgb="FF0000FF"/>
      </top>
      <bottom/>
      <diagonal/>
    </border>
    <border>
      <left style="thin">
        <color rgb="FF0000FF"/>
      </left>
      <right/>
      <top/>
      <bottom style="thin">
        <color rgb="FF0000FF"/>
      </bottom>
      <diagonal/>
    </border>
    <border>
      <left/>
      <right style="thin">
        <color rgb="FF0000FF"/>
      </right>
      <top style="thin">
        <color rgb="FF0000FF"/>
      </top>
      <bottom style="thin">
        <color auto="1"/>
      </bottom>
      <diagonal/>
    </border>
    <border>
      <left style="thin">
        <color rgb="FF0000FF"/>
      </left>
      <right style="thin">
        <color rgb="FF0000FF"/>
      </right>
      <top style="thin">
        <color rgb="FF0000FF"/>
      </top>
      <bottom style="thin">
        <color auto="1"/>
      </bottom>
      <diagonal/>
    </border>
    <border>
      <left style="thin">
        <color rgb="FF0000FF"/>
      </left>
      <right style="thin">
        <color rgb="FF0000FF"/>
      </right>
      <top style="thin">
        <color rgb="FF0000FF"/>
      </top>
      <bottom/>
      <diagonal/>
    </border>
    <border>
      <left/>
      <right style="thin">
        <color rgb="FF0000FF"/>
      </right>
      <top style="thin">
        <color auto="1"/>
      </top>
      <bottom style="thin">
        <color rgb="FF0000FF"/>
      </bottom>
      <diagonal/>
    </border>
    <border>
      <left style="thin">
        <color rgb="FF0000FF"/>
      </left>
      <right style="thin">
        <color rgb="FF0000FF"/>
      </right>
      <top style="thin">
        <color auto="1"/>
      </top>
      <bottom style="thin">
        <color rgb="FF0000FF"/>
      </bottom>
      <diagonal/>
    </border>
    <border>
      <left style="thin">
        <color rgb="FF0000FF"/>
      </left>
      <right style="thin">
        <color rgb="FF0000FF"/>
      </right>
      <top/>
      <bottom style="thin">
        <color rgb="FF0000FF"/>
      </bottom>
      <diagonal/>
    </border>
  </borders>
  <cellStyleXfs count="11">
    <xf numFmtId="0" fontId="0" fillId="0" borderId="0"/>
    <xf numFmtId="0" fontId="1" fillId="0" borderId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9" fontId="18" fillId="0" borderId="0" applyFont="0" applyFill="0" applyBorder="0" applyAlignment="0" applyProtection="0"/>
  </cellStyleXfs>
  <cellXfs count="73">
    <xf numFmtId="0" fontId="0" fillId="0" borderId="0" xfId="0"/>
    <xf numFmtId="0" fontId="0" fillId="0" borderId="0" xfId="0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9" fillId="11" borderId="0" xfId="0" applyFont="1" applyFill="1" applyAlignment="1">
      <alignment vertical="center" wrapText="1"/>
    </xf>
    <xf numFmtId="0" fontId="9" fillId="11" borderId="0" xfId="0" applyFont="1" applyFill="1" applyAlignment="1">
      <alignment horizontal="center" vertical="center" wrapText="1"/>
    </xf>
    <xf numFmtId="0" fontId="12" fillId="11" borderId="2" xfId="0" applyFont="1" applyFill="1" applyBorder="1" applyAlignment="1">
      <alignment horizontal="center" vertical="center" wrapText="1"/>
    </xf>
    <xf numFmtId="164" fontId="12" fillId="11" borderId="2" xfId="0" applyNumberFormat="1" applyFont="1" applyFill="1" applyBorder="1" applyAlignment="1">
      <alignment horizontal="center" vertical="center" wrapText="1"/>
    </xf>
    <xf numFmtId="2" fontId="12" fillId="11" borderId="2" xfId="0" applyNumberFormat="1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1" fillId="12" borderId="2" xfId="0" applyFont="1" applyFill="1" applyBorder="1" applyAlignment="1">
      <alignment horizontal="center" vertical="center" wrapText="1"/>
    </xf>
    <xf numFmtId="0" fontId="12" fillId="11" borderId="2" xfId="0" applyFont="1" applyFill="1" applyBorder="1" applyAlignment="1">
      <alignment horizontal="left" vertical="center" wrapText="1"/>
    </xf>
    <xf numFmtId="0" fontId="2" fillId="12" borderId="1" xfId="0" applyFont="1" applyFill="1" applyBorder="1" applyAlignment="1">
      <alignment horizontal="center" vertical="center" wrapText="1"/>
    </xf>
    <xf numFmtId="0" fontId="14" fillId="12" borderId="2" xfId="0" applyFont="1" applyFill="1" applyBorder="1" applyAlignment="1">
      <alignment horizontal="center" vertical="center" wrapText="1"/>
    </xf>
    <xf numFmtId="0" fontId="14" fillId="5" borderId="2" xfId="0" applyFont="1" applyFill="1" applyBorder="1" applyAlignment="1">
      <alignment horizontal="center" vertical="center" wrapText="1"/>
    </xf>
    <xf numFmtId="0" fontId="14" fillId="3" borderId="2" xfId="0" applyFont="1" applyFill="1" applyBorder="1" applyAlignment="1">
      <alignment horizontal="center" vertical="center" wrapText="1"/>
    </xf>
    <xf numFmtId="0" fontId="14" fillId="3" borderId="2" xfId="0" applyFont="1" applyFill="1" applyBorder="1" applyAlignment="1">
      <alignment horizontal="center" vertical="center" textRotation="90" wrapText="1"/>
    </xf>
    <xf numFmtId="0" fontId="14" fillId="5" borderId="2" xfId="0" applyFont="1" applyFill="1" applyBorder="1" applyAlignment="1">
      <alignment horizontal="center" vertical="center" textRotation="90" wrapText="1"/>
    </xf>
    <xf numFmtId="0" fontId="14" fillId="6" borderId="2" xfId="0" applyFont="1" applyFill="1" applyBorder="1" applyAlignment="1">
      <alignment horizontal="center" vertical="center" textRotation="90" wrapText="1"/>
    </xf>
    <xf numFmtId="0" fontId="13" fillId="7" borderId="2" xfId="0" applyFont="1" applyFill="1" applyBorder="1" applyAlignment="1">
      <alignment horizontal="center" vertical="center" wrapText="1"/>
    </xf>
    <xf numFmtId="0" fontId="13" fillId="4" borderId="2" xfId="0" applyFont="1" applyFill="1" applyBorder="1" applyAlignment="1">
      <alignment horizontal="center" vertical="center" wrapText="1"/>
    </xf>
    <xf numFmtId="2" fontId="13" fillId="5" borderId="2" xfId="0" applyNumberFormat="1" applyFont="1" applyFill="1" applyBorder="1" applyAlignment="1">
      <alignment horizontal="center" vertical="center" wrapText="1"/>
    </xf>
    <xf numFmtId="0" fontId="13" fillId="3" borderId="2" xfId="0" applyFont="1" applyFill="1" applyBorder="1" applyAlignment="1">
      <alignment horizontal="center" vertical="center" wrapText="1"/>
    </xf>
    <xf numFmtId="0" fontId="13" fillId="6" borderId="2" xfId="0" applyFont="1" applyFill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center" vertical="center" wrapText="1"/>
    </xf>
    <xf numFmtId="0" fontId="12" fillId="4" borderId="2" xfId="0" applyFont="1" applyFill="1" applyBorder="1" applyAlignment="1">
      <alignment horizontal="center" vertical="center" wrapText="1"/>
    </xf>
    <xf numFmtId="0" fontId="12" fillId="7" borderId="2" xfId="0" applyFont="1" applyFill="1" applyBorder="1" applyAlignment="1">
      <alignment horizontal="center" vertical="center" wrapText="1"/>
    </xf>
    <xf numFmtId="2" fontId="12" fillId="5" borderId="2" xfId="0" applyNumberFormat="1" applyFont="1" applyFill="1" applyBorder="1" applyAlignment="1">
      <alignment horizontal="center" vertical="center" wrapText="1"/>
    </xf>
    <xf numFmtId="0" fontId="12" fillId="3" borderId="2" xfId="0" applyFont="1" applyFill="1" applyBorder="1" applyAlignment="1">
      <alignment horizontal="center" vertical="center" wrapText="1"/>
    </xf>
    <xf numFmtId="0" fontId="12" fillId="6" borderId="2" xfId="0" applyFont="1" applyFill="1" applyBorder="1" applyAlignment="1">
      <alignment horizontal="center" vertical="center" wrapText="1"/>
    </xf>
    <xf numFmtId="0" fontId="13" fillId="8" borderId="2" xfId="0" applyFont="1" applyFill="1" applyBorder="1" applyAlignment="1">
      <alignment horizontal="center" vertical="center" wrapText="1"/>
    </xf>
    <xf numFmtId="0" fontId="13" fillId="9" borderId="2" xfId="0" applyFont="1" applyFill="1" applyBorder="1" applyAlignment="1">
      <alignment horizontal="center" vertical="center" wrapText="1"/>
    </xf>
    <xf numFmtId="0" fontId="13" fillId="10" borderId="2" xfId="0" applyFont="1" applyFill="1" applyBorder="1" applyAlignment="1">
      <alignment horizontal="center" vertical="center" wrapText="1"/>
    </xf>
    <xf numFmtId="0" fontId="13" fillId="11" borderId="0" xfId="0" applyFont="1" applyFill="1" applyAlignment="1">
      <alignment horizontal="center" vertical="center" wrapText="1"/>
    </xf>
    <xf numFmtId="0" fontId="13" fillId="11" borderId="2" xfId="0" applyFont="1" applyFill="1" applyBorder="1" applyAlignment="1">
      <alignment horizontal="center" vertical="center" wrapText="1"/>
    </xf>
    <xf numFmtId="2" fontId="13" fillId="11" borderId="2" xfId="0" applyNumberFormat="1" applyFont="1" applyFill="1" applyBorder="1" applyAlignment="1">
      <alignment horizontal="center" vertical="center" wrapText="1"/>
    </xf>
    <xf numFmtId="0" fontId="12" fillId="11" borderId="0" xfId="0" applyFont="1" applyFill="1" applyAlignment="1">
      <alignment horizontal="center" vertical="center" wrapText="1"/>
    </xf>
    <xf numFmtId="49" fontId="12" fillId="11" borderId="2" xfId="0" applyNumberFormat="1" applyFont="1" applyFill="1" applyBorder="1" applyAlignment="1">
      <alignment horizontal="center" vertical="center" wrapText="1"/>
    </xf>
    <xf numFmtId="0" fontId="17" fillId="11" borderId="0" xfId="0" applyFont="1" applyFill="1" applyAlignment="1">
      <alignment horizontal="center" vertical="center" wrapText="1"/>
    </xf>
    <xf numFmtId="0" fontId="8" fillId="12" borderId="5" xfId="0" applyFont="1" applyFill="1" applyBorder="1" applyAlignment="1">
      <alignment horizontal="center" vertical="center" wrapText="1"/>
    </xf>
    <xf numFmtId="0" fontId="17" fillId="0" borderId="0" xfId="0" applyFont="1"/>
    <xf numFmtId="0" fontId="17" fillId="0" borderId="0" xfId="0" applyFont="1" applyAlignment="1">
      <alignment wrapText="1"/>
    </xf>
    <xf numFmtId="0" fontId="17" fillId="0" borderId="2" xfId="0" applyFont="1" applyBorder="1" applyAlignment="1">
      <alignment wrapText="1"/>
    </xf>
    <xf numFmtId="1" fontId="13" fillId="5" borderId="2" xfId="0" applyNumberFormat="1" applyFont="1" applyFill="1" applyBorder="1" applyAlignment="1">
      <alignment horizontal="center" vertical="center" wrapText="1"/>
    </xf>
    <xf numFmtId="9" fontId="17" fillId="0" borderId="2" xfId="10" applyFont="1" applyBorder="1" applyAlignment="1">
      <alignment horizontal="center"/>
    </xf>
    <xf numFmtId="1" fontId="12" fillId="5" borderId="2" xfId="0" applyNumberFormat="1" applyFont="1" applyFill="1" applyBorder="1" applyAlignment="1">
      <alignment horizontal="center" vertical="center" wrapText="1"/>
    </xf>
    <xf numFmtId="1" fontId="17" fillId="0" borderId="2" xfId="0" applyNumberFormat="1" applyFont="1" applyBorder="1" applyAlignment="1">
      <alignment horizontal="center"/>
    </xf>
    <xf numFmtId="9" fontId="17" fillId="0" borderId="2" xfId="0" applyNumberFormat="1" applyFont="1" applyBorder="1" applyAlignment="1">
      <alignment horizontal="center"/>
    </xf>
    <xf numFmtId="0" fontId="16" fillId="12" borderId="2" xfId="0" applyFont="1" applyFill="1" applyBorder="1" applyAlignment="1">
      <alignment horizontal="center" vertical="center"/>
    </xf>
    <xf numFmtId="0" fontId="16" fillId="12" borderId="2" xfId="0" applyFont="1" applyFill="1" applyBorder="1" applyAlignment="1">
      <alignment horizontal="center" vertical="center" wrapText="1"/>
    </xf>
    <xf numFmtId="0" fontId="17" fillId="12" borderId="2" xfId="0" applyFont="1" applyFill="1" applyBorder="1" applyAlignment="1">
      <alignment horizontal="center" vertical="center"/>
    </xf>
    <xf numFmtId="0" fontId="16" fillId="12" borderId="2" xfId="0" applyFont="1" applyFill="1" applyBorder="1" applyAlignment="1">
      <alignment horizontal="left"/>
    </xf>
    <xf numFmtId="0" fontId="0" fillId="0" borderId="2" xfId="0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12" fillId="0" borderId="6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7" fillId="11" borderId="2" xfId="0" applyFont="1" applyFill="1" applyBorder="1" applyAlignment="1">
      <alignment horizontal="center" vertical="center" wrapText="1"/>
    </xf>
    <xf numFmtId="0" fontId="16" fillId="11" borderId="2" xfId="0" applyFont="1" applyFill="1" applyBorder="1" applyAlignment="1">
      <alignment horizontal="center" vertical="center" wrapText="1"/>
    </xf>
    <xf numFmtId="0" fontId="14" fillId="12" borderId="2" xfId="0" applyFont="1" applyFill="1" applyBorder="1" applyAlignment="1">
      <alignment horizontal="center" vertical="center" wrapText="1"/>
    </xf>
    <xf numFmtId="0" fontId="15" fillId="12" borderId="2" xfId="0" applyFont="1" applyFill="1" applyBorder="1" applyAlignment="1">
      <alignment horizontal="center" vertical="center" wrapText="1"/>
    </xf>
    <xf numFmtId="0" fontId="16" fillId="12" borderId="2" xfId="0" applyFont="1" applyFill="1" applyBorder="1" applyAlignment="1">
      <alignment horizontal="center" vertical="center"/>
    </xf>
    <xf numFmtId="0" fontId="11" fillId="12" borderId="2" xfId="0" applyFont="1" applyFill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10" fillId="11" borderId="8" xfId="0" applyFont="1" applyFill="1" applyBorder="1" applyAlignment="1">
      <alignment horizontal="center" vertical="center" wrapText="1"/>
    </xf>
    <xf numFmtId="0" fontId="10" fillId="11" borderId="9" xfId="0" applyFont="1" applyFill="1" applyBorder="1" applyAlignment="1">
      <alignment horizontal="center" vertical="center" wrapText="1"/>
    </xf>
    <xf numFmtId="0" fontId="10" fillId="11" borderId="11" xfId="0" applyFont="1" applyFill="1" applyBorder="1" applyAlignment="1">
      <alignment horizontal="center" vertical="center" wrapText="1"/>
    </xf>
    <xf numFmtId="0" fontId="10" fillId="11" borderId="12" xfId="0" applyFont="1" applyFill="1" applyBorder="1" applyAlignment="1">
      <alignment horizontal="center" vertical="center" wrapText="1"/>
    </xf>
  </cellXfs>
  <cellStyles count="11">
    <cellStyle name="Hipervínculo" xfId="6" builtinId="8" hidden="1"/>
    <cellStyle name="Hipervínculo" xfId="8" builtinId="8" hidden="1"/>
    <cellStyle name="Hipervínculo" xfId="4" builtinId="8" hidden="1"/>
    <cellStyle name="Hipervínculo" xfId="2" builtinId="8" hidden="1"/>
    <cellStyle name="Hipervínculo visitado" xfId="7" builtinId="9" hidden="1"/>
    <cellStyle name="Hipervínculo visitado" xfId="9" builtinId="9" hidden="1"/>
    <cellStyle name="Hipervínculo visitado" xfId="5" builtinId="9" hidden="1"/>
    <cellStyle name="Hipervínculo visitado" xfId="3" builtinId="9" hidden="1"/>
    <cellStyle name="Normal" xfId="0" builtinId="0"/>
    <cellStyle name="Normal 2" xfId="1"/>
    <cellStyle name="Porcentaje" xfId="10" builtinId="5"/>
  </cellStyles>
  <dxfs count="7">
    <dxf>
      <fill>
        <patternFill>
          <bgColor rgb="FFFF6600"/>
        </patternFill>
      </fill>
    </dxf>
    <dxf>
      <fill>
        <patternFill>
          <bgColor rgb="FFFFFF00"/>
        </patternFill>
      </fill>
    </dxf>
    <dxf>
      <fill>
        <patternFill>
          <bgColor rgb="FFFF66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6600"/>
        </patternFill>
      </fill>
    </dxf>
    <dxf>
      <font>
        <color theme="0"/>
      </font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0000FF"/>
      <color rgb="FFFFFD78"/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s-CO"/>
              <a:t>MAPA DE RIESGOS ORGANISMOS DE VALIDACION Y VERIFICACION GEI</a:t>
            </a:r>
          </a:p>
        </c:rich>
      </c:tx>
      <c:layout>
        <c:manualLayout>
          <c:xMode val="edge"/>
          <c:yMode val="edge"/>
          <c:x val="0.15414754280456711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3617772260556499"/>
          <c:y val="9.3402374462327895E-2"/>
          <c:w val="0.73509324625410999"/>
          <c:h val="0.76371940907251601"/>
        </c:manualLayout>
      </c:layout>
      <c:bubbleChart>
        <c:varyColors val="0"/>
        <c:ser>
          <c:idx val="0"/>
          <c:order val="0"/>
          <c:tx>
            <c:strRef>
              <c:f>'Mapa de riesgo GEI'!$B$7</c:f>
              <c:strCache>
                <c:ptCount val="1"/>
                <c:pt idx="0">
                  <c:v>1</c:v>
                </c:pt>
              </c:strCache>
            </c:strRef>
          </c:tx>
          <c:spPr>
            <a:ln w="25400">
              <a:noFill/>
            </a:ln>
          </c:spPr>
          <c:invertIfNegative val="0"/>
          <c:dLbls>
            <c:dLbl>
              <c:idx val="0"/>
              <c:layout>
                <c:manualLayout>
                  <c:x val="-1.18442453496387E-4"/>
                  <c:y val="2.3877736962097601E-3"/>
                </c:manualLayout>
              </c:layout>
              <c:showLegendKey val="0"/>
              <c:showVal val="0"/>
              <c:showCatName val="0"/>
              <c:showSerName val="1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0-E17E-E74F-A854-802DD7B3E62D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'Mapa de riesgo GEI'!$E$7</c:f>
              <c:numCache>
                <c:formatCode>0.0</c:formatCode>
                <c:ptCount val="1"/>
                <c:pt idx="0">
                  <c:v>1</c:v>
                </c:pt>
              </c:numCache>
            </c:numRef>
          </c:xVal>
          <c:yVal>
            <c:numRef>
              <c:f>'Mapa de riesgo GEI'!$D$7</c:f>
              <c:numCache>
                <c:formatCode>0.0</c:formatCode>
                <c:ptCount val="1"/>
                <c:pt idx="0">
                  <c:v>1</c:v>
                </c:pt>
              </c:numCache>
            </c:numRef>
          </c:yVal>
          <c:bubbleSize>
            <c:numRef>
              <c:f>'Mapa de riesgo GEI'!$F$7</c:f>
              <c:numCache>
                <c:formatCode>0.00</c:formatCode>
                <c:ptCount val="1"/>
                <c:pt idx="0">
                  <c:v>1</c:v>
                </c:pt>
              </c:numCache>
            </c:numRef>
          </c:bubbleSize>
          <c:bubble3D val="1"/>
          <c:extLst xmlns:c16r2="http://schemas.microsoft.com/office/drawing/2015/06/chart">
            <c:ext xmlns:c16="http://schemas.microsoft.com/office/drawing/2014/chart" uri="{C3380CC4-5D6E-409C-BE32-E72D297353CC}">
              <c16:uniqueId val="{00000000-C590-ED40-BF29-AC7A374CC1AD}"/>
            </c:ext>
          </c:extLst>
        </c:ser>
        <c:ser>
          <c:idx val="1"/>
          <c:order val="1"/>
          <c:tx>
            <c:strRef>
              <c:f>'Mapa de riesgo GEI'!$B$8</c:f>
              <c:strCache>
                <c:ptCount val="1"/>
                <c:pt idx="0">
                  <c:v>2</c:v>
                </c:pt>
              </c:strCache>
            </c:strRef>
          </c:tx>
          <c:spPr>
            <a:ln w="25400">
              <a:noFill/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dLblPos val="t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xVal>
            <c:numRef>
              <c:f>'Mapa de riesgo GEI'!$E$8</c:f>
              <c:numCache>
                <c:formatCode>0.0</c:formatCode>
                <c:ptCount val="1"/>
                <c:pt idx="0">
                  <c:v>1.5</c:v>
                </c:pt>
              </c:numCache>
            </c:numRef>
          </c:xVal>
          <c:yVal>
            <c:numRef>
              <c:f>'Mapa de riesgo GEI'!$D$8</c:f>
              <c:numCache>
                <c:formatCode>0.0</c:formatCode>
                <c:ptCount val="1"/>
                <c:pt idx="0">
                  <c:v>1</c:v>
                </c:pt>
              </c:numCache>
            </c:numRef>
          </c:yVal>
          <c:bubbleSize>
            <c:numRef>
              <c:f>'Mapa de riesgo GEI'!$F$8</c:f>
              <c:numCache>
                <c:formatCode>0.00</c:formatCode>
                <c:ptCount val="1"/>
                <c:pt idx="0">
                  <c:v>1.5</c:v>
                </c:pt>
              </c:numCache>
            </c:numRef>
          </c:bubbleSize>
          <c:bubble3D val="1"/>
          <c:extLst xmlns:c16r2="http://schemas.microsoft.com/office/drawing/2015/06/chart">
            <c:ext xmlns:c16="http://schemas.microsoft.com/office/drawing/2014/chart" uri="{C3380CC4-5D6E-409C-BE32-E72D297353CC}">
              <c16:uniqueId val="{00000001-C590-ED40-BF29-AC7A374CC1AD}"/>
            </c:ext>
          </c:extLst>
        </c:ser>
        <c:ser>
          <c:idx val="2"/>
          <c:order val="2"/>
          <c:tx>
            <c:strRef>
              <c:f>'Mapa de riesgo GEI'!$B$9</c:f>
              <c:strCache>
                <c:ptCount val="1"/>
                <c:pt idx="0">
                  <c:v>3</c:v>
                </c:pt>
              </c:strCache>
            </c:strRef>
          </c:tx>
          <c:spPr>
            <a:ln w="25400">
              <a:noFill/>
            </a:ln>
          </c:spPr>
          <c:invertIfNegative val="0"/>
          <c:dLbls>
            <c:dLbl>
              <c:idx val="0"/>
              <c:layout>
                <c:manualLayout>
                  <c:x val="-3.6342387314030555E-2"/>
                  <c:y val="2.5066356967746815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0-EA71-034A-AFF4-0A8BE877CBF5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dLblPos val="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'Mapa de riesgo GEI'!$E$9</c:f>
              <c:numCache>
                <c:formatCode>0.0</c:formatCode>
                <c:ptCount val="1"/>
                <c:pt idx="0">
                  <c:v>1</c:v>
                </c:pt>
              </c:numCache>
            </c:numRef>
          </c:xVal>
          <c:yVal>
            <c:numRef>
              <c:f>'Mapa de riesgo GEI'!$D$9</c:f>
              <c:numCache>
                <c:formatCode>0.0</c:formatCode>
                <c:ptCount val="1"/>
                <c:pt idx="0">
                  <c:v>1</c:v>
                </c:pt>
              </c:numCache>
            </c:numRef>
          </c:yVal>
          <c:bubbleSize>
            <c:numRef>
              <c:f>'Mapa de riesgo GEI'!$F$9</c:f>
              <c:numCache>
                <c:formatCode>0.00</c:formatCode>
                <c:ptCount val="1"/>
                <c:pt idx="0">
                  <c:v>1</c:v>
                </c:pt>
              </c:numCache>
            </c:numRef>
          </c:bubbleSize>
          <c:bubble3D val="1"/>
          <c:extLst xmlns:c16r2="http://schemas.microsoft.com/office/drawing/2015/06/chart">
            <c:ext xmlns:c16="http://schemas.microsoft.com/office/drawing/2014/chart" uri="{C3380CC4-5D6E-409C-BE32-E72D297353CC}">
              <c16:uniqueId val="{00000002-C590-ED40-BF29-AC7A374CC1AD}"/>
            </c:ext>
          </c:extLst>
        </c:ser>
        <c:ser>
          <c:idx val="3"/>
          <c:order val="3"/>
          <c:tx>
            <c:strRef>
              <c:f>'Mapa de riesgo GEI'!$B$10</c:f>
              <c:strCache>
                <c:ptCount val="1"/>
                <c:pt idx="0">
                  <c:v>4</c:v>
                </c:pt>
              </c:strCache>
            </c:strRef>
          </c:tx>
          <c:spPr>
            <a:ln w="25400">
              <a:noFill/>
            </a:ln>
          </c:spPr>
          <c:invertIfNegative val="0"/>
          <c:dLbls>
            <c:dLbl>
              <c:idx val="0"/>
              <c:layout>
                <c:manualLayout>
                  <c:x val="-3.3072154347754687E-3"/>
                  <c:y val="-3.1095702849844961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/>
                  </a:pPr>
                  <a:endParaRPr lang="es-CO"/>
                </a:p>
              </c:txPr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0-2B43-C54C-A38C-614893E51212}"/>
                </c:ext>
                <c:ext xmlns:c15="http://schemas.microsoft.com/office/drawing/2012/chart" uri="{CE6537A1-D6FC-4f65-9D91-7224C49458BB}">
                  <c15:layout>
                    <c:manualLayout>
                      <c:w val="3.4724469069749429E-2"/>
                      <c:h val="3.4196727401229275E-2"/>
                    </c:manualLayout>
                  </c15:layout>
                </c:ext>
              </c:extLst>
            </c:dLbl>
            <c:spPr>
              <a:noFill/>
              <a:ln>
                <a:noFill/>
              </a:ln>
              <a:effectLst/>
            </c:spPr>
            <c:dLblPos val="l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'Mapa de riesgo GEI'!$E$10</c:f>
              <c:numCache>
                <c:formatCode>0.0</c:formatCode>
                <c:ptCount val="1"/>
                <c:pt idx="0">
                  <c:v>1.5</c:v>
                </c:pt>
              </c:numCache>
            </c:numRef>
          </c:xVal>
          <c:yVal>
            <c:numRef>
              <c:f>'Mapa de riesgo GEI'!$D$10</c:f>
              <c:numCache>
                <c:formatCode>0.0</c:formatCode>
                <c:ptCount val="1"/>
                <c:pt idx="0">
                  <c:v>3</c:v>
                </c:pt>
              </c:numCache>
            </c:numRef>
          </c:yVal>
          <c:bubbleSize>
            <c:numRef>
              <c:f>'Mapa de riesgo GEI'!$F$10</c:f>
              <c:numCache>
                <c:formatCode>0.00</c:formatCode>
                <c:ptCount val="1"/>
                <c:pt idx="0">
                  <c:v>4.5</c:v>
                </c:pt>
              </c:numCache>
            </c:numRef>
          </c:bubbleSize>
          <c:bubble3D val="1"/>
          <c:extLst xmlns:c16r2="http://schemas.microsoft.com/office/drawing/2015/06/chart">
            <c:ext xmlns:c16="http://schemas.microsoft.com/office/drawing/2014/chart" uri="{C3380CC4-5D6E-409C-BE32-E72D297353CC}">
              <c16:uniqueId val="{00000003-C590-ED40-BF29-AC7A374CC1AD}"/>
            </c:ext>
          </c:extLst>
        </c:ser>
        <c:ser>
          <c:idx val="4"/>
          <c:order val="4"/>
          <c:tx>
            <c:strRef>
              <c:f>'Mapa de riesgo GEI'!$B$11</c:f>
              <c:strCache>
                <c:ptCount val="1"/>
                <c:pt idx="0">
                  <c:v>5</c:v>
                </c:pt>
              </c:strCache>
            </c:strRef>
          </c:tx>
          <c:spPr>
            <a:ln w="25400">
              <a:noFill/>
            </a:ln>
          </c:spPr>
          <c:invertIfNegative val="0"/>
          <c:dLbls>
            <c:dLbl>
              <c:idx val="0"/>
              <c:layout>
                <c:manualLayout>
                  <c:x val="6.7442123726183106E-2"/>
                  <c:y val="-2.6085407752481464E-2"/>
                </c:manualLayout>
              </c:layout>
              <c:showLegendKey val="0"/>
              <c:showVal val="0"/>
              <c:showCatName val="0"/>
              <c:showSerName val="1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0-7443-BA4F-B2FE-1F07ADE0D223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'Mapa de riesgo GEI'!$E$11</c:f>
              <c:numCache>
                <c:formatCode>0.0</c:formatCode>
                <c:ptCount val="1"/>
                <c:pt idx="0">
                  <c:v>1</c:v>
                </c:pt>
              </c:numCache>
            </c:numRef>
          </c:xVal>
          <c:yVal>
            <c:numRef>
              <c:f>'Mapa de riesgo GEI'!$D$11</c:f>
              <c:numCache>
                <c:formatCode>0.0</c:formatCode>
                <c:ptCount val="1"/>
                <c:pt idx="0">
                  <c:v>2.5</c:v>
                </c:pt>
              </c:numCache>
            </c:numRef>
          </c:yVal>
          <c:bubbleSize>
            <c:numRef>
              <c:f>'Mapa de riesgo GEI'!$F$11</c:f>
              <c:numCache>
                <c:formatCode>0.00</c:formatCode>
                <c:ptCount val="1"/>
                <c:pt idx="0">
                  <c:v>2.5</c:v>
                </c:pt>
              </c:numCache>
            </c:numRef>
          </c:bubbleSize>
          <c:bubble3D val="1"/>
          <c:extLst xmlns:c16r2="http://schemas.microsoft.com/office/drawing/2015/06/chart">
            <c:ext xmlns:c16="http://schemas.microsoft.com/office/drawing/2014/chart" uri="{C3380CC4-5D6E-409C-BE32-E72D297353CC}">
              <c16:uniqueId val="{00000004-C590-ED40-BF29-AC7A374CC1AD}"/>
            </c:ext>
          </c:extLst>
        </c:ser>
        <c:ser>
          <c:idx val="5"/>
          <c:order val="5"/>
          <c:tx>
            <c:strRef>
              <c:f>'Mapa de riesgo GEI'!$B$12</c:f>
              <c:strCache>
                <c:ptCount val="1"/>
                <c:pt idx="0">
                  <c:v>6</c:v>
                </c:pt>
              </c:strCache>
            </c:strRef>
          </c:tx>
          <c:spPr>
            <a:ln w="25400">
              <a:noFill/>
            </a:ln>
          </c:spPr>
          <c:invertIfNegative val="0"/>
          <c:dLbls>
            <c:dLbl>
              <c:idx val="0"/>
              <c:layout>
                <c:manualLayout>
                  <c:x val="8.718128188994409E-2"/>
                  <c:y val="4.3475679587469104E-2"/>
                </c:manualLayout>
              </c:layout>
              <c:showLegendKey val="0"/>
              <c:showVal val="0"/>
              <c:showCatName val="0"/>
              <c:showSerName val="1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2-2B43-C54C-A38C-614893E51212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'Mapa de riesgo GEI'!$E$12</c:f>
              <c:numCache>
                <c:formatCode>0.0</c:formatCode>
                <c:ptCount val="1"/>
                <c:pt idx="0">
                  <c:v>1</c:v>
                </c:pt>
              </c:numCache>
            </c:numRef>
          </c:xVal>
          <c:yVal>
            <c:numRef>
              <c:f>'Mapa de riesgo GEI'!$D$12</c:f>
              <c:numCache>
                <c:formatCode>0.0</c:formatCode>
                <c:ptCount val="1"/>
                <c:pt idx="0">
                  <c:v>5</c:v>
                </c:pt>
              </c:numCache>
            </c:numRef>
          </c:yVal>
          <c:bubbleSize>
            <c:numRef>
              <c:f>'Mapa de riesgo GEI'!$F$12</c:f>
              <c:numCache>
                <c:formatCode>0.00</c:formatCode>
                <c:ptCount val="1"/>
                <c:pt idx="0">
                  <c:v>5</c:v>
                </c:pt>
              </c:numCache>
            </c:numRef>
          </c:bubbleSize>
          <c:bubble3D val="1"/>
          <c:extLst xmlns:c16r2="http://schemas.microsoft.com/office/drawing/2015/06/chart">
            <c:ext xmlns:c16="http://schemas.microsoft.com/office/drawing/2014/chart" uri="{C3380CC4-5D6E-409C-BE32-E72D297353CC}">
              <c16:uniqueId val="{00000005-C590-ED40-BF29-AC7A374CC1AD}"/>
            </c:ext>
          </c:extLst>
        </c:ser>
        <c:ser>
          <c:idx val="6"/>
          <c:order val="6"/>
          <c:tx>
            <c:strRef>
              <c:f>'Mapa de riesgo GEI'!$B$13</c:f>
              <c:strCache>
                <c:ptCount val="1"/>
                <c:pt idx="0">
                  <c:v>7</c:v>
                </c:pt>
              </c:strCache>
            </c:strRef>
          </c:tx>
          <c:spPr>
            <a:ln w="25400">
              <a:noFill/>
            </a:ln>
          </c:spPr>
          <c:invertIfNegative val="0"/>
          <c:dLbls>
            <c:dLbl>
              <c:idx val="0"/>
              <c:layout>
                <c:manualLayout>
                  <c:x val="-4.4413105868462081E-2"/>
                  <c:y val="3.7264868217830663E-2"/>
                </c:manualLayout>
              </c:layout>
              <c:showLegendKey val="0"/>
              <c:showVal val="0"/>
              <c:showCatName val="0"/>
              <c:showSerName val="1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1-EA71-034A-AFF4-0A8BE877CBF5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'Mapa de riesgo GEI'!$E$13</c:f>
              <c:numCache>
                <c:formatCode>0.0</c:formatCode>
                <c:ptCount val="1"/>
                <c:pt idx="0">
                  <c:v>1</c:v>
                </c:pt>
              </c:numCache>
            </c:numRef>
          </c:xVal>
          <c:yVal>
            <c:numRef>
              <c:f>'Mapa de riesgo GEI'!$D$13</c:f>
              <c:numCache>
                <c:formatCode>0.0</c:formatCode>
                <c:ptCount val="1"/>
                <c:pt idx="0">
                  <c:v>5</c:v>
                </c:pt>
              </c:numCache>
            </c:numRef>
          </c:yVal>
          <c:bubbleSize>
            <c:numRef>
              <c:f>'Mapa de riesgo GEI'!$F$13</c:f>
              <c:numCache>
                <c:formatCode>0.00</c:formatCode>
                <c:ptCount val="1"/>
                <c:pt idx="0">
                  <c:v>5</c:v>
                </c:pt>
              </c:numCache>
            </c:numRef>
          </c:bubbleSize>
          <c:bubble3D val="1"/>
          <c:extLst xmlns:c16r2="http://schemas.microsoft.com/office/drawing/2015/06/chart">
            <c:ext xmlns:c16="http://schemas.microsoft.com/office/drawing/2014/chart" uri="{C3380CC4-5D6E-409C-BE32-E72D297353CC}">
              <c16:uniqueId val="{00000006-C590-ED40-BF29-AC7A374CC1AD}"/>
            </c:ext>
          </c:extLst>
        </c:ser>
        <c:ser>
          <c:idx val="7"/>
          <c:order val="7"/>
          <c:tx>
            <c:strRef>
              <c:f>'Mapa de riesgo GEI'!$B$14</c:f>
              <c:strCache>
                <c:ptCount val="1"/>
                <c:pt idx="0">
                  <c:v>8</c:v>
                </c:pt>
              </c:strCache>
            </c:strRef>
          </c:tx>
          <c:spPr>
            <a:ln w="25400">
              <a:noFill/>
            </a:ln>
          </c:spPr>
          <c:invertIfNegative val="0"/>
          <c:dLbls>
            <c:dLbl>
              <c:idx val="0"/>
              <c:layout>
                <c:manualLayout>
                  <c:x val="-9.0448993315885906E-2"/>
                  <c:y val="-4.1235386132011331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1-2B43-C54C-A38C-614893E51212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dLblPos val="t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'Mapa de riesgo GEI'!$E$14</c:f>
              <c:numCache>
                <c:formatCode>0.0</c:formatCode>
                <c:ptCount val="1"/>
                <c:pt idx="0">
                  <c:v>1.5</c:v>
                </c:pt>
              </c:numCache>
            </c:numRef>
          </c:xVal>
          <c:yVal>
            <c:numRef>
              <c:f>'Mapa de riesgo GEI'!$D$14</c:f>
              <c:numCache>
                <c:formatCode>0.0</c:formatCode>
                <c:ptCount val="1"/>
                <c:pt idx="0">
                  <c:v>5</c:v>
                </c:pt>
              </c:numCache>
            </c:numRef>
          </c:yVal>
          <c:bubbleSize>
            <c:numRef>
              <c:f>'Mapa de riesgo GEI'!$F$14</c:f>
              <c:numCache>
                <c:formatCode>0.00</c:formatCode>
                <c:ptCount val="1"/>
                <c:pt idx="0">
                  <c:v>7.5</c:v>
                </c:pt>
              </c:numCache>
            </c:numRef>
          </c:bubbleSize>
          <c:bubble3D val="1"/>
          <c:extLst xmlns:c16r2="http://schemas.microsoft.com/office/drawing/2015/06/chart">
            <c:ext xmlns:c16="http://schemas.microsoft.com/office/drawing/2014/chart" uri="{C3380CC4-5D6E-409C-BE32-E72D297353CC}">
              <c16:uniqueId val="{00000007-C590-ED40-BF29-AC7A374CC1AD}"/>
            </c:ext>
          </c:extLst>
        </c:ser>
        <c:ser>
          <c:idx val="8"/>
          <c:order val="8"/>
          <c:tx>
            <c:strRef>
              <c:f>'Mapa de riesgo GEI'!$B$15</c:f>
              <c:strCache>
                <c:ptCount val="1"/>
                <c:pt idx="0">
                  <c:v>9</c:v>
                </c:pt>
              </c:strCache>
            </c:strRef>
          </c:tx>
          <c:spPr>
            <a:ln w="25400">
              <a:noFill/>
            </a:ln>
          </c:spPr>
          <c:invertIfNegative val="0"/>
          <c:dLbls>
            <c:dLbl>
              <c:idx val="0"/>
              <c:layout>
                <c:manualLayout>
                  <c:x val="-4.2386086017655927E-3"/>
                  <c:y val="2.4303345025634025E-3"/>
                </c:manualLayout>
              </c:layout>
              <c:showLegendKey val="0"/>
              <c:showVal val="0"/>
              <c:showCatName val="0"/>
              <c:showSerName val="1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1-E17E-E74F-A854-802DD7B3E62D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'Mapa de riesgo GEI'!$E$15</c:f>
              <c:numCache>
                <c:formatCode>0.0</c:formatCode>
                <c:ptCount val="1"/>
                <c:pt idx="0">
                  <c:v>1</c:v>
                </c:pt>
              </c:numCache>
            </c:numRef>
          </c:xVal>
          <c:yVal>
            <c:numRef>
              <c:f>'Mapa de riesgo GEI'!$D$15</c:f>
              <c:numCache>
                <c:formatCode>0.0</c:formatCode>
                <c:ptCount val="1"/>
                <c:pt idx="0">
                  <c:v>5</c:v>
                </c:pt>
              </c:numCache>
            </c:numRef>
          </c:yVal>
          <c:bubbleSize>
            <c:numRef>
              <c:f>'Mapa de riesgo GEI'!$F$15</c:f>
              <c:numCache>
                <c:formatCode>0.00</c:formatCode>
                <c:ptCount val="1"/>
                <c:pt idx="0">
                  <c:v>5</c:v>
                </c:pt>
              </c:numCache>
            </c:numRef>
          </c:bubbleSize>
          <c:bubble3D val="1"/>
          <c:extLst xmlns:c16r2="http://schemas.microsoft.com/office/drawing/2015/06/chart">
            <c:ext xmlns:c16="http://schemas.microsoft.com/office/drawing/2014/chart" uri="{C3380CC4-5D6E-409C-BE32-E72D297353CC}">
              <c16:uniqueId val="{00000008-C590-ED40-BF29-AC7A374CC1AD}"/>
            </c:ext>
          </c:extLst>
        </c:ser>
        <c:ser>
          <c:idx val="9"/>
          <c:order val="9"/>
          <c:tx>
            <c:strRef>
              <c:f>'Mapa de riesgo GEI'!$B$16</c:f>
              <c:strCache>
                <c:ptCount val="1"/>
                <c:pt idx="0">
                  <c:v>10</c:v>
                </c:pt>
              </c:strCache>
            </c:strRef>
          </c:tx>
          <c:spPr>
            <a:ln w="25400">
              <a:noFill/>
            </a:ln>
          </c:spPr>
          <c:invertIfNegative val="0"/>
          <c:dLbls>
            <c:dLbl>
              <c:idx val="0"/>
              <c:layout>
                <c:manualLayout>
                  <c:x val="-9.0026621959114039E-2"/>
                  <c:y val="3.3090127088849959E-2"/>
                </c:manualLayout>
              </c:layout>
              <c:showLegendKey val="0"/>
              <c:showVal val="0"/>
              <c:showCatName val="0"/>
              <c:showSerName val="1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7-E17E-E74F-A854-802DD7B3E62D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'Mapa de riesgo GEI'!$E$16</c:f>
              <c:numCache>
                <c:formatCode>0.0</c:formatCode>
                <c:ptCount val="1"/>
                <c:pt idx="0">
                  <c:v>1</c:v>
                </c:pt>
              </c:numCache>
            </c:numRef>
          </c:xVal>
          <c:yVal>
            <c:numRef>
              <c:f>'Mapa de riesgo GEI'!$D$16</c:f>
              <c:numCache>
                <c:formatCode>0.0</c:formatCode>
                <c:ptCount val="1"/>
                <c:pt idx="0">
                  <c:v>5</c:v>
                </c:pt>
              </c:numCache>
            </c:numRef>
          </c:yVal>
          <c:bubbleSize>
            <c:numRef>
              <c:f>'Mapa de riesgo GEI'!$F$16</c:f>
              <c:numCache>
                <c:formatCode>0.00</c:formatCode>
                <c:ptCount val="1"/>
                <c:pt idx="0">
                  <c:v>5</c:v>
                </c:pt>
              </c:numCache>
            </c:numRef>
          </c:bubbleSize>
          <c:bubble3D val="1"/>
          <c:extLst xmlns:c16r2="http://schemas.microsoft.com/office/drawing/2015/06/chart">
            <c:ext xmlns:c16="http://schemas.microsoft.com/office/drawing/2014/chart" uri="{C3380CC4-5D6E-409C-BE32-E72D297353CC}">
              <c16:uniqueId val="{00000009-C590-ED40-BF29-AC7A374CC1AD}"/>
            </c:ext>
          </c:extLst>
        </c:ser>
        <c:ser>
          <c:idx val="10"/>
          <c:order val="10"/>
          <c:tx>
            <c:strRef>
              <c:f>'Mapa de riesgo GEI'!$B$17</c:f>
              <c:strCache>
                <c:ptCount val="1"/>
                <c:pt idx="0">
                  <c:v>11</c:v>
                </c:pt>
              </c:strCache>
            </c:strRef>
          </c:tx>
          <c:spPr>
            <a:ln w="25400">
              <a:noFill/>
            </a:ln>
          </c:spPr>
          <c:invertIfNegative val="0"/>
          <c:dLbls>
            <c:dLbl>
              <c:idx val="0"/>
              <c:layout>
                <c:manualLayout>
                  <c:x val="7.1301164792586542E-3"/>
                  <c:y val="-4.0046679140778741E-3"/>
                </c:manualLayout>
              </c:layout>
              <c:showLegendKey val="0"/>
              <c:showVal val="0"/>
              <c:showCatName val="0"/>
              <c:showSerName val="1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2-E17E-E74F-A854-802DD7B3E62D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'Mapa de riesgo GEI'!$E$17</c:f>
              <c:numCache>
                <c:formatCode>0.0</c:formatCode>
                <c:ptCount val="1"/>
                <c:pt idx="0">
                  <c:v>1</c:v>
                </c:pt>
              </c:numCache>
            </c:numRef>
          </c:xVal>
          <c:yVal>
            <c:numRef>
              <c:f>'Mapa de riesgo GEI'!$D$17</c:f>
              <c:numCache>
                <c:formatCode>0.0</c:formatCode>
                <c:ptCount val="1"/>
                <c:pt idx="0">
                  <c:v>1.5</c:v>
                </c:pt>
              </c:numCache>
            </c:numRef>
          </c:yVal>
          <c:bubbleSize>
            <c:numRef>
              <c:f>'Mapa de riesgo GEI'!$F$17</c:f>
              <c:numCache>
                <c:formatCode>0.00</c:formatCode>
                <c:ptCount val="1"/>
                <c:pt idx="0">
                  <c:v>1.5</c:v>
                </c:pt>
              </c:numCache>
            </c:numRef>
          </c:bubbleSize>
          <c:bubble3D val="1"/>
          <c:extLst xmlns:c16r2="http://schemas.microsoft.com/office/drawing/2015/06/chart">
            <c:ext xmlns:c16="http://schemas.microsoft.com/office/drawing/2014/chart" uri="{C3380CC4-5D6E-409C-BE32-E72D297353CC}">
              <c16:uniqueId val="{0000000A-C590-ED40-BF29-AC7A374CC1AD}"/>
            </c:ext>
          </c:extLst>
        </c:ser>
        <c:ser>
          <c:idx val="11"/>
          <c:order val="11"/>
          <c:tx>
            <c:strRef>
              <c:f>'Mapa de riesgo GEI'!$B$18</c:f>
              <c:strCache>
                <c:ptCount val="1"/>
                <c:pt idx="0">
                  <c:v>12</c:v>
                </c:pt>
              </c:strCache>
            </c:strRef>
          </c:tx>
          <c:spPr>
            <a:ln w="25400">
              <a:noFill/>
            </a:ln>
          </c:spPr>
          <c:invertIfNegative val="0"/>
          <c:dLbls>
            <c:dLbl>
              <c:idx val="0"/>
              <c:layout>
                <c:manualLayout>
                  <c:x val="-5.1942782173001918E-2"/>
                  <c:y val="-4.2576556059786441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3-E17E-E74F-A854-802DD7B3E62D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dLblPos val="l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'Mapa de riesgo GEI'!$E$18</c:f>
              <c:numCache>
                <c:formatCode>0.0</c:formatCode>
                <c:ptCount val="1"/>
                <c:pt idx="0">
                  <c:v>1.5</c:v>
                </c:pt>
              </c:numCache>
            </c:numRef>
          </c:xVal>
          <c:yVal>
            <c:numRef>
              <c:f>'Mapa de riesgo GEI'!$D$18</c:f>
              <c:numCache>
                <c:formatCode>0.0</c:formatCode>
                <c:ptCount val="1"/>
                <c:pt idx="0">
                  <c:v>3</c:v>
                </c:pt>
              </c:numCache>
            </c:numRef>
          </c:yVal>
          <c:bubbleSize>
            <c:numRef>
              <c:f>'Mapa de riesgo GEI'!$F$18</c:f>
              <c:numCache>
                <c:formatCode>0.00</c:formatCode>
                <c:ptCount val="1"/>
                <c:pt idx="0">
                  <c:v>4.5</c:v>
                </c:pt>
              </c:numCache>
            </c:numRef>
          </c:bubbleSize>
          <c:bubble3D val="1"/>
          <c:extLst xmlns:c16r2="http://schemas.microsoft.com/office/drawing/2015/06/chart">
            <c:ext xmlns:c16="http://schemas.microsoft.com/office/drawing/2014/chart" uri="{C3380CC4-5D6E-409C-BE32-E72D297353CC}">
              <c16:uniqueId val="{0000000B-C590-ED40-BF29-AC7A374CC1AD}"/>
            </c:ext>
          </c:extLst>
        </c:ser>
        <c:ser>
          <c:idx val="12"/>
          <c:order val="12"/>
          <c:tx>
            <c:strRef>
              <c:f>'Mapa de riesgo GEI'!$B$19</c:f>
              <c:strCache>
                <c:ptCount val="1"/>
                <c:pt idx="0">
                  <c:v>13</c:v>
                </c:pt>
              </c:strCache>
            </c:strRef>
          </c:tx>
          <c:spPr>
            <a:ln w="25400">
              <a:noFill/>
            </a:ln>
          </c:spPr>
          <c:invertIfNegative val="0"/>
          <c:dLbls>
            <c:dLbl>
              <c:idx val="0"/>
              <c:spPr>
                <a:noFill/>
              </c:spPr>
              <c:txPr>
                <a:bodyPr/>
                <a:lstStyle/>
                <a:p>
                  <a:pPr>
                    <a:defRPr/>
                  </a:pPr>
                  <a:endParaRPr lang="es-CO"/>
                </a:p>
              </c:txPr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</c:dLbl>
            <c:spPr>
              <a:noFill/>
              <a:ln>
                <a:noFill/>
              </a:ln>
              <a:effectLst/>
            </c:spPr>
            <c:dLblPos val="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'Mapa de riesgo GEI'!$E$19</c:f>
              <c:numCache>
                <c:formatCode>0.0</c:formatCode>
                <c:ptCount val="1"/>
                <c:pt idx="0">
                  <c:v>1</c:v>
                </c:pt>
              </c:numCache>
            </c:numRef>
          </c:xVal>
          <c:yVal>
            <c:numRef>
              <c:f>'Mapa de riesgo GEI'!$D$19</c:f>
              <c:numCache>
                <c:formatCode>0.0</c:formatCode>
                <c:ptCount val="1"/>
                <c:pt idx="0">
                  <c:v>1.5</c:v>
                </c:pt>
              </c:numCache>
            </c:numRef>
          </c:yVal>
          <c:bubbleSize>
            <c:numRef>
              <c:f>'Mapa de riesgo GEI'!$F$19</c:f>
              <c:numCache>
                <c:formatCode>0.00</c:formatCode>
                <c:ptCount val="1"/>
                <c:pt idx="0">
                  <c:v>1.5</c:v>
                </c:pt>
              </c:numCache>
            </c:numRef>
          </c:bubbleSize>
          <c:bubble3D val="1"/>
          <c:extLst xmlns:c16r2="http://schemas.microsoft.com/office/drawing/2015/06/chart">
            <c:ext xmlns:c16="http://schemas.microsoft.com/office/drawing/2014/chart" uri="{C3380CC4-5D6E-409C-BE32-E72D297353CC}">
              <c16:uniqueId val="{0000000C-C590-ED40-BF29-AC7A374CC1AD}"/>
            </c:ext>
          </c:extLst>
        </c:ser>
        <c:ser>
          <c:idx val="13"/>
          <c:order val="13"/>
          <c:tx>
            <c:strRef>
              <c:f>'Mapa de riesgo GEI'!$B$20</c:f>
              <c:strCache>
                <c:ptCount val="1"/>
                <c:pt idx="0">
                  <c:v>14</c:v>
                </c:pt>
              </c:strCache>
            </c:strRef>
          </c:tx>
          <c:spPr>
            <a:ln w="25400">
              <a:noFill/>
            </a:ln>
          </c:spPr>
          <c:invertIfNegative val="0"/>
          <c:dLbls>
            <c:dLbl>
              <c:idx val="0"/>
              <c:layout>
                <c:manualLayout>
                  <c:x val="-4.1055712407773413E-2"/>
                  <c:y val="2.9235513832921989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8-E17E-E74F-A854-802DD7B3E62D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dLblPos val="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'Mapa de riesgo GEI'!$E$20</c:f>
              <c:numCache>
                <c:formatCode>0.0</c:formatCode>
                <c:ptCount val="1"/>
                <c:pt idx="0">
                  <c:v>1</c:v>
                </c:pt>
              </c:numCache>
            </c:numRef>
          </c:xVal>
          <c:yVal>
            <c:numRef>
              <c:f>'Mapa de riesgo GEI'!$D$20</c:f>
              <c:numCache>
                <c:formatCode>0.0</c:formatCode>
                <c:ptCount val="1"/>
                <c:pt idx="0">
                  <c:v>3</c:v>
                </c:pt>
              </c:numCache>
            </c:numRef>
          </c:yVal>
          <c:bubbleSize>
            <c:numRef>
              <c:f>'Mapa de riesgo GEI'!$F$20</c:f>
              <c:numCache>
                <c:formatCode>0.00</c:formatCode>
                <c:ptCount val="1"/>
                <c:pt idx="0">
                  <c:v>3</c:v>
                </c:pt>
              </c:numCache>
            </c:numRef>
          </c:bubbleSize>
          <c:bubble3D val="1"/>
          <c:extLst xmlns:c16r2="http://schemas.microsoft.com/office/drawing/2015/06/chart">
            <c:ext xmlns:c16="http://schemas.microsoft.com/office/drawing/2014/chart" uri="{C3380CC4-5D6E-409C-BE32-E72D297353CC}">
              <c16:uniqueId val="{0000000D-C590-ED40-BF29-AC7A374CC1AD}"/>
            </c:ext>
          </c:extLst>
        </c:ser>
        <c:ser>
          <c:idx val="14"/>
          <c:order val="14"/>
          <c:tx>
            <c:strRef>
              <c:f>'Mapa de riesgo GEI'!$B$21</c:f>
              <c:strCache>
                <c:ptCount val="1"/>
                <c:pt idx="0">
                  <c:v>16</c:v>
                </c:pt>
              </c:strCache>
            </c:strRef>
          </c:tx>
          <c:spPr>
            <a:ln w="25400">
              <a:noFill/>
            </a:ln>
          </c:spPr>
          <c:invertIfNegative val="0"/>
          <c:dLbls>
            <c:dLbl>
              <c:idx val="0"/>
              <c:layout>
                <c:manualLayout>
                  <c:x val="-4.2209350401420903E-2"/>
                  <c:y val="-1.4650473727489999E-2"/>
                </c:manualLayout>
              </c:layout>
              <c:dLblPos val="b"/>
              <c:showLegendKey val="0"/>
              <c:showVal val="0"/>
              <c:showCatName val="0"/>
              <c:showSerName val="1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5-E17E-E74F-A854-802DD7B3E62D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dLblPos val="b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'Mapa de riesgo GEI'!$E$21</c:f>
              <c:numCache>
                <c:formatCode>0.0</c:formatCode>
                <c:ptCount val="1"/>
                <c:pt idx="0">
                  <c:v>1</c:v>
                </c:pt>
              </c:numCache>
            </c:numRef>
          </c:xVal>
          <c:yVal>
            <c:numRef>
              <c:f>'Mapa de riesgo GEI'!$D$21</c:f>
              <c:numCache>
                <c:formatCode>0.0</c:formatCode>
                <c:ptCount val="1"/>
                <c:pt idx="0">
                  <c:v>5</c:v>
                </c:pt>
              </c:numCache>
            </c:numRef>
          </c:yVal>
          <c:bubbleSize>
            <c:numRef>
              <c:f>'Mapa de riesgo GEI'!$F$21</c:f>
              <c:numCache>
                <c:formatCode>0.00</c:formatCode>
                <c:ptCount val="1"/>
                <c:pt idx="0">
                  <c:v>5</c:v>
                </c:pt>
              </c:numCache>
            </c:numRef>
          </c:bubbleSize>
          <c:bubble3D val="1"/>
          <c:extLst xmlns:c16r2="http://schemas.microsoft.com/office/drawing/2015/06/chart">
            <c:ext xmlns:c16="http://schemas.microsoft.com/office/drawing/2014/chart" uri="{C3380CC4-5D6E-409C-BE32-E72D297353CC}">
              <c16:uniqueId val="{0000000E-C590-ED40-BF29-AC7A374CC1AD}"/>
            </c:ext>
          </c:extLst>
        </c:ser>
        <c:ser>
          <c:idx val="16"/>
          <c:order val="15"/>
          <c:tx>
            <c:strRef>
              <c:f>'Mapa de riesgo GEI'!$B$22</c:f>
              <c:strCache>
                <c:ptCount val="1"/>
                <c:pt idx="0">
                  <c:v>17</c:v>
                </c:pt>
              </c:strCache>
            </c:strRef>
          </c:tx>
          <c:spPr>
            <a:ln w="25400">
              <a:noFill/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dLblPos val="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xVal>
            <c:numRef>
              <c:f>'Mapa de riesgo GEI'!$E$22</c:f>
              <c:numCache>
                <c:formatCode>0.0</c:formatCode>
                <c:ptCount val="1"/>
                <c:pt idx="0">
                  <c:v>1</c:v>
                </c:pt>
              </c:numCache>
            </c:numRef>
          </c:xVal>
          <c:yVal>
            <c:numRef>
              <c:f>'Mapa de riesgo GEI'!$D$22</c:f>
              <c:numCache>
                <c:formatCode>0.0</c:formatCode>
                <c:ptCount val="1"/>
                <c:pt idx="0">
                  <c:v>5</c:v>
                </c:pt>
              </c:numCache>
            </c:numRef>
          </c:yVal>
          <c:bubbleSize>
            <c:numRef>
              <c:f>'Mapa de riesgo GEI'!$F$22</c:f>
              <c:numCache>
                <c:formatCode>0.00</c:formatCode>
                <c:ptCount val="1"/>
                <c:pt idx="0">
                  <c:v>5</c:v>
                </c:pt>
              </c:numCache>
            </c:numRef>
          </c:bubbleSize>
          <c:bubble3D val="1"/>
          <c:extLst xmlns:c16r2="http://schemas.microsoft.com/office/drawing/2015/06/chart">
            <c:ext xmlns:c16="http://schemas.microsoft.com/office/drawing/2014/chart" uri="{C3380CC4-5D6E-409C-BE32-E72D297353CC}">
              <c16:uniqueId val="{0000000F-C590-ED40-BF29-AC7A374CC1AD}"/>
            </c:ext>
          </c:extLst>
        </c:ser>
        <c:ser>
          <c:idx val="17"/>
          <c:order val="16"/>
          <c:tx>
            <c:strRef>
              <c:f>'Mapa de riesgo GEI'!$B$23</c:f>
              <c:strCache>
                <c:ptCount val="1"/>
                <c:pt idx="0">
                  <c:v>18</c:v>
                </c:pt>
              </c:strCache>
            </c:strRef>
          </c:tx>
          <c:spPr>
            <a:ln w="25400">
              <a:noFill/>
            </a:ln>
          </c:spPr>
          <c:invertIfNegative val="0"/>
          <c:dLbls>
            <c:dLbl>
              <c:idx val="0"/>
              <c:layout>
                <c:manualLayout>
                  <c:x val="-3.744332695321094E-2"/>
                  <c:y val="3.5154179052058636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6-E17E-E74F-A854-802DD7B3E62D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dLblPos val="l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'Mapa de riesgo GEI'!$E$23</c:f>
              <c:numCache>
                <c:formatCode>0.0</c:formatCode>
                <c:ptCount val="1"/>
                <c:pt idx="0">
                  <c:v>1</c:v>
                </c:pt>
              </c:numCache>
            </c:numRef>
          </c:xVal>
          <c:yVal>
            <c:numRef>
              <c:f>'Mapa de riesgo GEI'!$D$23</c:f>
              <c:numCache>
                <c:formatCode>0.0</c:formatCode>
                <c:ptCount val="1"/>
                <c:pt idx="0">
                  <c:v>2.5</c:v>
                </c:pt>
              </c:numCache>
            </c:numRef>
          </c:yVal>
          <c:bubbleSize>
            <c:numRef>
              <c:f>'Mapa de riesgo GEI'!$F$23</c:f>
              <c:numCache>
                <c:formatCode>0.00</c:formatCode>
                <c:ptCount val="1"/>
                <c:pt idx="0">
                  <c:v>2.5</c:v>
                </c:pt>
              </c:numCache>
            </c:numRef>
          </c:bubbleSize>
          <c:bubble3D val="1"/>
          <c:extLst xmlns:c16r2="http://schemas.microsoft.com/office/drawing/2015/06/chart">
            <c:ext xmlns:c16="http://schemas.microsoft.com/office/drawing/2014/chart" uri="{C3380CC4-5D6E-409C-BE32-E72D297353CC}">
              <c16:uniqueId val="{00000010-C590-ED40-BF29-AC7A374CC1AD}"/>
            </c:ext>
          </c:extLst>
        </c:ser>
        <c:ser>
          <c:idx val="18"/>
          <c:order val="17"/>
          <c:tx>
            <c:strRef>
              <c:f>'Mapa de riesgo GEI'!$B$24</c:f>
              <c:strCache>
                <c:ptCount val="1"/>
                <c:pt idx="0">
                  <c:v>19</c:v>
                </c:pt>
              </c:strCache>
            </c:strRef>
          </c:tx>
          <c:spPr>
            <a:ln w="25400">
              <a:noFill/>
            </a:ln>
          </c:spPr>
          <c:invertIfNegative val="0"/>
          <c:dLbls>
            <c:dLbl>
              <c:idx val="0"/>
              <c:layout>
                <c:manualLayout>
                  <c:x val="-3.2844569926218682E-3"/>
                  <c:y val="3.0677723184965363E-2"/>
                </c:manualLayout>
              </c:layout>
              <c:showLegendKey val="0"/>
              <c:showVal val="0"/>
              <c:showCatName val="0"/>
              <c:showSerName val="1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1-8EBA-6B48-90F6-9BA8585F37B9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'Mapa de riesgo GEI'!$E$24</c:f>
              <c:numCache>
                <c:formatCode>0.0</c:formatCode>
                <c:ptCount val="1"/>
                <c:pt idx="0">
                  <c:v>1</c:v>
                </c:pt>
              </c:numCache>
            </c:numRef>
          </c:xVal>
          <c:yVal>
            <c:numRef>
              <c:f>'Mapa de riesgo GEI'!$D$24</c:f>
              <c:numCache>
                <c:formatCode>0.0</c:formatCode>
                <c:ptCount val="1"/>
                <c:pt idx="0">
                  <c:v>4.5</c:v>
                </c:pt>
              </c:numCache>
            </c:numRef>
          </c:yVal>
          <c:bubbleSize>
            <c:numRef>
              <c:f>'Mapa de riesgo GEI'!$F$24</c:f>
              <c:numCache>
                <c:formatCode>0.00</c:formatCode>
                <c:ptCount val="1"/>
                <c:pt idx="0">
                  <c:v>4.5</c:v>
                </c:pt>
              </c:numCache>
            </c:numRef>
          </c:bubbleSize>
          <c:bubble3D val="1"/>
          <c:extLst xmlns:c16r2="http://schemas.microsoft.com/office/drawing/2015/06/chart">
            <c:ext xmlns:c16="http://schemas.microsoft.com/office/drawing/2014/chart" uri="{C3380CC4-5D6E-409C-BE32-E72D297353CC}">
              <c16:uniqueId val="{00000011-C590-ED40-BF29-AC7A374CC1AD}"/>
            </c:ext>
          </c:extLst>
        </c:ser>
        <c:ser>
          <c:idx val="19"/>
          <c:order val="18"/>
          <c:tx>
            <c:strRef>
              <c:f>'Mapa de riesgo GEI'!$B$25</c:f>
              <c:strCache>
                <c:ptCount val="1"/>
                <c:pt idx="0">
                  <c:v>20</c:v>
                </c:pt>
              </c:strCache>
            </c:strRef>
          </c:tx>
          <c:spPr>
            <a:ln w="25400">
              <a:noFill/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dLblPos val="l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xVal>
            <c:numRef>
              <c:f>'Mapa de riesgo GEI'!$E$25</c:f>
              <c:numCache>
                <c:formatCode>0.0</c:formatCode>
                <c:ptCount val="1"/>
                <c:pt idx="0">
                  <c:v>1.5</c:v>
                </c:pt>
              </c:numCache>
            </c:numRef>
          </c:xVal>
          <c:yVal>
            <c:numRef>
              <c:f>'Mapa de riesgo GEI'!$D$25</c:f>
              <c:numCache>
                <c:formatCode>0.0</c:formatCode>
                <c:ptCount val="1"/>
                <c:pt idx="0">
                  <c:v>2.5</c:v>
                </c:pt>
              </c:numCache>
            </c:numRef>
          </c:yVal>
          <c:bubbleSize>
            <c:numRef>
              <c:f>'Mapa de riesgo GEI'!$F$25</c:f>
              <c:numCache>
                <c:formatCode>0.00</c:formatCode>
                <c:ptCount val="1"/>
                <c:pt idx="0">
                  <c:v>3.75</c:v>
                </c:pt>
              </c:numCache>
            </c:numRef>
          </c:bubbleSize>
          <c:bubble3D val="1"/>
          <c:extLst xmlns:c16r2="http://schemas.microsoft.com/office/drawing/2015/06/chart">
            <c:ext xmlns:c16="http://schemas.microsoft.com/office/drawing/2014/chart" uri="{C3380CC4-5D6E-409C-BE32-E72D297353CC}">
              <c16:uniqueId val="{00000012-C590-ED40-BF29-AC7A374CC1AD}"/>
            </c:ext>
          </c:extLst>
        </c:ser>
        <c:ser>
          <c:idx val="20"/>
          <c:order val="19"/>
          <c:tx>
            <c:strRef>
              <c:f>'Mapa de riesgo GEI'!$B$26</c:f>
              <c:strCache>
                <c:ptCount val="1"/>
                <c:pt idx="0">
                  <c:v>21</c:v>
                </c:pt>
              </c:strCache>
            </c:strRef>
          </c:tx>
          <c:spPr>
            <a:ln w="25400">
              <a:noFill/>
            </a:ln>
          </c:spPr>
          <c:invertIfNegative val="0"/>
          <c:dLbls>
            <c:dLbl>
              <c:idx val="0"/>
              <c:layout>
                <c:manualLayout>
                  <c:x val="-9.8401492293497296E-3"/>
                  <c:y val="-2.674370589657556E-2"/>
                </c:manualLayout>
              </c:layout>
              <c:showLegendKey val="0"/>
              <c:showVal val="0"/>
              <c:showCatName val="0"/>
              <c:showSerName val="1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3-2B43-C54C-A38C-614893E51212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'Mapa de riesgo GEI'!$E$26</c:f>
              <c:numCache>
                <c:formatCode>0.0</c:formatCode>
                <c:ptCount val="1"/>
                <c:pt idx="0">
                  <c:v>1</c:v>
                </c:pt>
              </c:numCache>
            </c:numRef>
          </c:xVal>
          <c:yVal>
            <c:numRef>
              <c:f>'Mapa de riesgo GEI'!$D$26</c:f>
              <c:numCache>
                <c:formatCode>0.0</c:formatCode>
                <c:ptCount val="1"/>
                <c:pt idx="0">
                  <c:v>4.5</c:v>
                </c:pt>
              </c:numCache>
            </c:numRef>
          </c:yVal>
          <c:bubbleSize>
            <c:numRef>
              <c:f>'Mapa de riesgo GEI'!$F$26</c:f>
              <c:numCache>
                <c:formatCode>0.00</c:formatCode>
                <c:ptCount val="1"/>
                <c:pt idx="0">
                  <c:v>4.5</c:v>
                </c:pt>
              </c:numCache>
            </c:numRef>
          </c:bubbleSize>
          <c:bubble3D val="1"/>
          <c:extLst xmlns:c16r2="http://schemas.microsoft.com/office/drawing/2015/06/chart">
            <c:ext xmlns:c16="http://schemas.microsoft.com/office/drawing/2014/chart" uri="{C3380CC4-5D6E-409C-BE32-E72D297353CC}">
              <c16:uniqueId val="{00000013-C590-ED40-BF29-AC7A374CC1AD}"/>
            </c:ext>
          </c:extLst>
        </c:ser>
        <c:ser>
          <c:idx val="21"/>
          <c:order val="20"/>
          <c:tx>
            <c:strRef>
              <c:f>'Mapa de riesgo GEI'!$B$27</c:f>
              <c:strCache>
                <c:ptCount val="1"/>
                <c:pt idx="0">
                  <c:v>22</c:v>
                </c:pt>
              </c:strCache>
            </c:strRef>
          </c:tx>
          <c:spPr>
            <a:ln w="25400">
              <a:noFill/>
            </a:ln>
          </c:spPr>
          <c:invertIfNegative val="0"/>
          <c:xVal>
            <c:numRef>
              <c:f>'Mapa de riesgo GEI'!$E$27</c:f>
              <c:numCache>
                <c:formatCode>0.0</c:formatCode>
                <c:ptCount val="1"/>
                <c:pt idx="0">
                  <c:v>1</c:v>
                </c:pt>
              </c:numCache>
            </c:numRef>
          </c:xVal>
          <c:yVal>
            <c:numRef>
              <c:f>'Mapa de riesgo GEI'!$D$27</c:f>
              <c:numCache>
                <c:formatCode>0.0</c:formatCode>
                <c:ptCount val="1"/>
                <c:pt idx="0">
                  <c:v>1</c:v>
                </c:pt>
              </c:numCache>
            </c:numRef>
          </c:yVal>
          <c:bubbleSize>
            <c:numRef>
              <c:f>'Mapa de riesgo GEI'!$F$27</c:f>
              <c:numCache>
                <c:formatCode>0.00</c:formatCode>
                <c:ptCount val="1"/>
                <c:pt idx="0">
                  <c:v>1</c:v>
                </c:pt>
              </c:numCache>
            </c:numRef>
          </c:bubbleSize>
          <c:bubble3D val="1"/>
          <c:extLst xmlns:c16r2="http://schemas.microsoft.com/office/drawing/2015/06/chart">
            <c:ext xmlns:c16="http://schemas.microsoft.com/office/drawing/2014/chart" uri="{C3380CC4-5D6E-409C-BE32-E72D297353CC}">
              <c16:uniqueId val="{00000014-C590-ED40-BF29-AC7A374CC1AD}"/>
            </c:ext>
          </c:extLst>
        </c:ser>
        <c:ser>
          <c:idx val="22"/>
          <c:order val="21"/>
          <c:tx>
            <c:strRef>
              <c:f>'Mapa de riesgo GEI'!$B$29</c:f>
              <c:strCache>
                <c:ptCount val="1"/>
                <c:pt idx="0">
                  <c:v>24</c:v>
                </c:pt>
              </c:strCache>
            </c:strRef>
          </c:tx>
          <c:spPr>
            <a:ln w="25400">
              <a:noFill/>
            </a:ln>
          </c:spPr>
          <c:invertIfNegative val="0"/>
          <c:xVal>
            <c:numRef>
              <c:f>'Mapa de riesgo GEI'!$E$29</c:f>
              <c:numCache>
                <c:formatCode>0.0</c:formatCode>
                <c:ptCount val="1"/>
                <c:pt idx="0">
                  <c:v>1.5</c:v>
                </c:pt>
              </c:numCache>
            </c:numRef>
          </c:xVal>
          <c:yVal>
            <c:numRef>
              <c:f>'Mapa de riesgo GEI'!$D$29</c:f>
              <c:numCache>
                <c:formatCode>0.0</c:formatCode>
                <c:ptCount val="1"/>
                <c:pt idx="0">
                  <c:v>2</c:v>
                </c:pt>
              </c:numCache>
            </c:numRef>
          </c:yVal>
          <c:bubbleSize>
            <c:numRef>
              <c:f>'Mapa de riesgo GEI'!$F$29</c:f>
              <c:numCache>
                <c:formatCode>0.00</c:formatCode>
                <c:ptCount val="1"/>
                <c:pt idx="0">
                  <c:v>3</c:v>
                </c:pt>
              </c:numCache>
            </c:numRef>
          </c:bubbleSize>
          <c:bubble3D val="1"/>
          <c:extLst xmlns:c16r2="http://schemas.microsoft.com/office/drawing/2015/06/chart">
            <c:ext xmlns:c16="http://schemas.microsoft.com/office/drawing/2014/chart" uri="{C3380CC4-5D6E-409C-BE32-E72D297353CC}">
              <c16:uniqueId val="{00000015-C590-ED40-BF29-AC7A374CC1AD}"/>
            </c:ext>
          </c:extLst>
        </c:ser>
        <c:ser>
          <c:idx val="23"/>
          <c:order val="22"/>
          <c:tx>
            <c:strRef>
              <c:f>'Mapa de riesgo GEI'!$B$28</c:f>
              <c:strCache>
                <c:ptCount val="1"/>
                <c:pt idx="0">
                  <c:v>23</c:v>
                </c:pt>
              </c:strCache>
            </c:strRef>
          </c:tx>
          <c:spPr>
            <a:ln w="25400">
              <a:noFill/>
            </a:ln>
          </c:spPr>
          <c:invertIfNegative val="0"/>
          <c:xVal>
            <c:numRef>
              <c:f>'Mapa de riesgo GEI'!$E$28</c:f>
              <c:numCache>
                <c:formatCode>0.0</c:formatCode>
                <c:ptCount val="1"/>
                <c:pt idx="0">
                  <c:v>1</c:v>
                </c:pt>
              </c:numCache>
            </c:numRef>
          </c:xVal>
          <c:yVal>
            <c:numRef>
              <c:f>'Mapa de riesgo GEI'!$D$28</c:f>
              <c:numCache>
                <c:formatCode>0.0</c:formatCode>
                <c:ptCount val="1"/>
                <c:pt idx="0">
                  <c:v>3.5</c:v>
                </c:pt>
              </c:numCache>
            </c:numRef>
          </c:yVal>
          <c:bubbleSize>
            <c:numRef>
              <c:f>'Mapa de riesgo GEI'!$F$28</c:f>
              <c:numCache>
                <c:formatCode>0.00</c:formatCode>
                <c:ptCount val="1"/>
                <c:pt idx="0">
                  <c:v>3.5</c:v>
                </c:pt>
              </c:numCache>
            </c:numRef>
          </c:bubbleSize>
          <c:bubble3D val="1"/>
          <c:extLst xmlns:c16r2="http://schemas.microsoft.com/office/drawing/2015/06/chart">
            <c:ext xmlns:c16="http://schemas.microsoft.com/office/drawing/2014/chart" uri="{C3380CC4-5D6E-409C-BE32-E72D297353CC}">
              <c16:uniqueId val="{00000016-C590-ED40-BF29-AC7A374CC1AD}"/>
            </c:ext>
          </c:extLst>
        </c:ser>
        <c:ser>
          <c:idx val="24"/>
          <c:order val="23"/>
          <c:tx>
            <c:strRef>
              <c:f>'Mapa de riesgo GEI'!$B$30</c:f>
              <c:strCache>
                <c:ptCount val="1"/>
                <c:pt idx="0">
                  <c:v>25</c:v>
                </c:pt>
              </c:strCache>
            </c:strRef>
          </c:tx>
          <c:spPr>
            <a:ln w="25400">
              <a:noFill/>
            </a:ln>
          </c:spPr>
          <c:invertIfNegative val="0"/>
          <c:dLbls>
            <c:dLbl>
              <c:idx val="0"/>
              <c:layout>
                <c:manualLayout>
                  <c:x val="-9.3607024289723242E-2"/>
                  <c:y val="2.1912659417831597E-3"/>
                </c:manualLayout>
              </c:layout>
              <c:showLegendKey val="0"/>
              <c:showVal val="0"/>
              <c:showCatName val="0"/>
              <c:showSerName val="1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6-8EBA-6B48-90F6-9BA8585F37B9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</c:ext>
            </c:extLst>
          </c:dLbls>
          <c:xVal>
            <c:numRef>
              <c:f>'Mapa de riesgo GEI'!$E$30</c:f>
              <c:numCache>
                <c:formatCode>0.0</c:formatCode>
                <c:ptCount val="1"/>
                <c:pt idx="0">
                  <c:v>1.5</c:v>
                </c:pt>
              </c:numCache>
            </c:numRef>
          </c:xVal>
          <c:yVal>
            <c:numRef>
              <c:f>'Mapa de riesgo GEI'!$D$30</c:f>
              <c:numCache>
                <c:formatCode>0.0</c:formatCode>
                <c:ptCount val="1"/>
                <c:pt idx="0">
                  <c:v>4</c:v>
                </c:pt>
              </c:numCache>
            </c:numRef>
          </c:yVal>
          <c:bubbleSize>
            <c:numRef>
              <c:f>'Mapa de riesgo GEI'!$F$31</c:f>
              <c:numCache>
                <c:formatCode>0.00</c:formatCode>
                <c:ptCount val="1"/>
                <c:pt idx="0">
                  <c:v>3.5</c:v>
                </c:pt>
              </c:numCache>
            </c:numRef>
          </c:bubbleSize>
          <c:bubble3D val="1"/>
          <c:extLst xmlns:c16r2="http://schemas.microsoft.com/office/drawing/2015/06/chart">
            <c:ext xmlns:c16="http://schemas.microsoft.com/office/drawing/2014/chart" uri="{C3380CC4-5D6E-409C-BE32-E72D297353CC}">
              <c16:uniqueId val="{00000017-C590-ED40-BF29-AC7A374CC1AD}"/>
            </c:ext>
          </c:extLst>
        </c:ser>
        <c:ser>
          <c:idx val="15"/>
          <c:order val="24"/>
          <c:tx>
            <c:strRef>
              <c:f>'Mapa de riesgo GEI'!$B$54</c:f>
              <c:strCache>
                <c:ptCount val="1"/>
                <c:pt idx="0">
                  <c:v>49</c:v>
                </c:pt>
              </c:strCache>
            </c:strRef>
          </c:tx>
          <c:spPr>
            <a:ln w="25400">
              <a:noFill/>
            </a:ln>
          </c:spPr>
          <c:invertIfNegative val="0"/>
          <c:xVal>
            <c:numRef>
              <c:f>'Mapa de riesgo GEI'!$E$54</c:f>
              <c:numCache>
                <c:formatCode>0.0</c:formatCode>
                <c:ptCount val="1"/>
                <c:pt idx="0">
                  <c:v>1</c:v>
                </c:pt>
              </c:numCache>
            </c:numRef>
          </c:xVal>
          <c:yVal>
            <c:numRef>
              <c:f>'Mapa de riesgo GEI'!$D$54</c:f>
              <c:numCache>
                <c:formatCode>0.0</c:formatCode>
                <c:ptCount val="1"/>
                <c:pt idx="0">
                  <c:v>4.5</c:v>
                </c:pt>
              </c:numCache>
            </c:numRef>
          </c:yVal>
          <c:bubbleSize>
            <c:numRef>
              <c:f>'Mapa de riesgo GEI'!$F$54</c:f>
              <c:numCache>
                <c:formatCode>0.00</c:formatCode>
                <c:ptCount val="1"/>
                <c:pt idx="0">
                  <c:v>4.5</c:v>
                </c:pt>
              </c:numCache>
            </c:numRef>
          </c:bubbleSize>
          <c:bubble3D val="1"/>
          <c:extLst xmlns:c16r2="http://schemas.microsoft.com/office/drawing/2015/06/chart">
            <c:ext xmlns:c16="http://schemas.microsoft.com/office/drawing/2014/chart" uri="{C3380CC4-5D6E-409C-BE32-E72D297353CC}">
              <c16:uniqueId val="{00000018-C590-ED40-BF29-AC7A374CC1AD}"/>
            </c:ext>
          </c:extLst>
        </c:ser>
        <c:ser>
          <c:idx val="25"/>
          <c:order val="25"/>
          <c:tx>
            <c:strRef>
              <c:f>'Mapa de riesgo GEI'!$B$53</c:f>
              <c:strCache>
                <c:ptCount val="1"/>
                <c:pt idx="0">
                  <c:v>48</c:v>
                </c:pt>
              </c:strCache>
            </c:strRef>
          </c:tx>
          <c:spPr>
            <a:ln w="25400">
              <a:noFill/>
            </a:ln>
          </c:spPr>
          <c:invertIfNegative val="0"/>
          <c:xVal>
            <c:numRef>
              <c:f>'Mapa de riesgo GEI'!$E$53</c:f>
              <c:numCache>
                <c:formatCode>0.0</c:formatCode>
                <c:ptCount val="1"/>
                <c:pt idx="0">
                  <c:v>1</c:v>
                </c:pt>
              </c:numCache>
            </c:numRef>
          </c:xVal>
          <c:yVal>
            <c:numRef>
              <c:f>'Mapa de riesgo GEI'!$D$53</c:f>
              <c:numCache>
                <c:formatCode>0.0</c:formatCode>
                <c:ptCount val="1"/>
                <c:pt idx="0">
                  <c:v>2</c:v>
                </c:pt>
              </c:numCache>
            </c:numRef>
          </c:yVal>
          <c:bubbleSize>
            <c:numRef>
              <c:f>'Mapa de riesgo GEI'!$F$53</c:f>
              <c:numCache>
                <c:formatCode>0.00</c:formatCode>
                <c:ptCount val="1"/>
                <c:pt idx="0">
                  <c:v>2</c:v>
                </c:pt>
              </c:numCache>
            </c:numRef>
          </c:bubbleSize>
          <c:bubble3D val="1"/>
          <c:extLst xmlns:c16r2="http://schemas.microsoft.com/office/drawing/2015/06/chart">
            <c:ext xmlns:c16="http://schemas.microsoft.com/office/drawing/2014/chart" uri="{C3380CC4-5D6E-409C-BE32-E72D297353CC}">
              <c16:uniqueId val="{00000019-C590-ED40-BF29-AC7A374CC1AD}"/>
            </c:ext>
          </c:extLst>
        </c:ser>
        <c:ser>
          <c:idx val="26"/>
          <c:order val="26"/>
          <c:tx>
            <c:strRef>
              <c:f>'Mapa de riesgo GEI'!$B$54</c:f>
              <c:strCache>
                <c:ptCount val="1"/>
                <c:pt idx="0">
                  <c:v>49</c:v>
                </c:pt>
              </c:strCache>
            </c:strRef>
          </c:tx>
          <c:spPr>
            <a:ln w="25400">
              <a:noFill/>
            </a:ln>
          </c:spPr>
          <c:invertIfNegative val="0"/>
          <c:xVal>
            <c:numRef>
              <c:f>'Mapa de riesgo GEI'!$E$54</c:f>
              <c:numCache>
                <c:formatCode>0.0</c:formatCode>
                <c:ptCount val="1"/>
                <c:pt idx="0">
                  <c:v>1</c:v>
                </c:pt>
              </c:numCache>
            </c:numRef>
          </c:xVal>
          <c:yVal>
            <c:numRef>
              <c:f>'Mapa de riesgo GEI'!$D$54</c:f>
              <c:numCache>
                <c:formatCode>0.0</c:formatCode>
                <c:ptCount val="1"/>
                <c:pt idx="0">
                  <c:v>4.5</c:v>
                </c:pt>
              </c:numCache>
            </c:numRef>
          </c:yVal>
          <c:bubbleSize>
            <c:numRef>
              <c:f>'Mapa de riesgo GEI'!$F$54</c:f>
              <c:numCache>
                <c:formatCode>0.00</c:formatCode>
                <c:ptCount val="1"/>
                <c:pt idx="0">
                  <c:v>4.5</c:v>
                </c:pt>
              </c:numCache>
            </c:numRef>
          </c:bubbleSize>
          <c:bubble3D val="1"/>
          <c:extLst xmlns:c16r2="http://schemas.microsoft.com/office/drawing/2015/06/chart">
            <c:ext xmlns:c16="http://schemas.microsoft.com/office/drawing/2014/chart" uri="{C3380CC4-5D6E-409C-BE32-E72D297353CC}">
              <c16:uniqueId val="{00000000-8EBA-6B48-90F6-9BA8585F37B9}"/>
            </c:ext>
          </c:extLst>
        </c:ser>
        <c:ser>
          <c:idx val="27"/>
          <c:order val="27"/>
          <c:tx>
            <c:strRef>
              <c:f>'Mapa de riesgo GEI'!$B$55</c:f>
              <c:strCache>
                <c:ptCount val="1"/>
                <c:pt idx="0">
                  <c:v>50</c:v>
                </c:pt>
              </c:strCache>
            </c:strRef>
          </c:tx>
          <c:spPr>
            <a:ln w="25400">
              <a:noFill/>
            </a:ln>
          </c:spPr>
          <c:invertIfNegative val="0"/>
          <c:xVal>
            <c:numRef>
              <c:f>'Mapa de riesgo GEI'!$E$55</c:f>
              <c:numCache>
                <c:formatCode>0.0</c:formatCode>
                <c:ptCount val="1"/>
                <c:pt idx="0">
                  <c:v>1</c:v>
                </c:pt>
              </c:numCache>
            </c:numRef>
          </c:xVal>
          <c:yVal>
            <c:numRef>
              <c:f>'Mapa de riesgo GEI'!$D$56</c:f>
              <c:numCache>
                <c:formatCode>0.0</c:formatCode>
                <c:ptCount val="1"/>
                <c:pt idx="0">
                  <c:v>2</c:v>
                </c:pt>
              </c:numCache>
            </c:numRef>
          </c:yVal>
          <c:bubbleSize>
            <c:numRef>
              <c:f>'Mapa de riesgo GEI'!$F$55</c:f>
              <c:numCache>
                <c:formatCode>0.00</c:formatCode>
                <c:ptCount val="1"/>
                <c:pt idx="0">
                  <c:v>1.5</c:v>
                </c:pt>
              </c:numCache>
            </c:numRef>
          </c:bubbleSize>
          <c:bubble3D val="1"/>
          <c:extLst xmlns:c16r2="http://schemas.microsoft.com/office/drawing/2015/06/chart">
            <c:ext xmlns:c16="http://schemas.microsoft.com/office/drawing/2014/chart" uri="{C3380CC4-5D6E-409C-BE32-E72D297353CC}">
              <c16:uniqueId val="{00000002-8EBA-6B48-90F6-9BA8585F37B9}"/>
            </c:ext>
          </c:extLst>
        </c:ser>
        <c:ser>
          <c:idx val="28"/>
          <c:order val="28"/>
          <c:tx>
            <c:strRef>
              <c:f>'Mapa de riesgo GEI'!$B$56</c:f>
              <c:strCache>
                <c:ptCount val="1"/>
                <c:pt idx="0">
                  <c:v>51</c:v>
                </c:pt>
              </c:strCache>
            </c:strRef>
          </c:tx>
          <c:spPr>
            <a:ln w="25400">
              <a:noFill/>
            </a:ln>
          </c:spPr>
          <c:invertIfNegative val="0"/>
          <c:xVal>
            <c:numRef>
              <c:f>'Mapa de riesgo GEI'!$E$56</c:f>
              <c:numCache>
                <c:formatCode>0.0</c:formatCode>
                <c:ptCount val="1"/>
                <c:pt idx="0">
                  <c:v>1</c:v>
                </c:pt>
              </c:numCache>
            </c:numRef>
          </c:xVal>
          <c:yVal>
            <c:numRef>
              <c:f>'Mapa de riesgo GEI'!$D$56</c:f>
              <c:numCache>
                <c:formatCode>0.0</c:formatCode>
                <c:ptCount val="1"/>
                <c:pt idx="0">
                  <c:v>2</c:v>
                </c:pt>
              </c:numCache>
            </c:numRef>
          </c:yVal>
          <c:bubbleSize>
            <c:numRef>
              <c:f>'Mapa de riesgo GEI'!$F$56</c:f>
              <c:numCache>
                <c:formatCode>0.00</c:formatCode>
                <c:ptCount val="1"/>
                <c:pt idx="0">
                  <c:v>2</c:v>
                </c:pt>
              </c:numCache>
            </c:numRef>
          </c:bubbleSize>
          <c:bubble3D val="1"/>
          <c:extLst xmlns:c16r2="http://schemas.microsoft.com/office/drawing/2015/06/chart">
            <c:ext xmlns:c16="http://schemas.microsoft.com/office/drawing/2014/chart" uri="{C3380CC4-5D6E-409C-BE32-E72D297353CC}">
              <c16:uniqueId val="{00000003-8EBA-6B48-90F6-9BA8585F37B9}"/>
            </c:ext>
          </c:extLst>
        </c:ser>
        <c:ser>
          <c:idx val="29"/>
          <c:order val="29"/>
          <c:tx>
            <c:strRef>
              <c:f>'Mapa de riesgo GEI'!$B$57</c:f>
              <c:strCache>
                <c:ptCount val="1"/>
                <c:pt idx="0">
                  <c:v>52</c:v>
                </c:pt>
              </c:strCache>
            </c:strRef>
          </c:tx>
          <c:spPr>
            <a:ln w="25400">
              <a:noFill/>
            </a:ln>
          </c:spPr>
          <c:invertIfNegative val="0"/>
          <c:dLbls>
            <c:dLbl>
              <c:idx val="0"/>
              <c:layout>
                <c:manualLayout>
                  <c:x val="-3.9413483911462419E-2"/>
                  <c:y val="-2.6295191301398881E-2"/>
                </c:manualLayout>
              </c:layout>
              <c:showLegendKey val="0"/>
              <c:showVal val="0"/>
              <c:showCatName val="0"/>
              <c:showSerName val="1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5-8EBA-6B48-90F6-9BA8585F37B9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</c:ext>
            </c:extLst>
          </c:dLbls>
          <c:xVal>
            <c:numRef>
              <c:f>'Mapa de riesgo GEI'!$E$57</c:f>
              <c:numCache>
                <c:formatCode>0.0</c:formatCode>
                <c:ptCount val="1"/>
                <c:pt idx="0">
                  <c:v>1</c:v>
                </c:pt>
              </c:numCache>
            </c:numRef>
          </c:xVal>
          <c:yVal>
            <c:numRef>
              <c:f>'Mapa de riesgo GEI'!$D$57</c:f>
              <c:numCache>
                <c:formatCode>0.0</c:formatCode>
                <c:ptCount val="1"/>
                <c:pt idx="0">
                  <c:v>2</c:v>
                </c:pt>
              </c:numCache>
            </c:numRef>
          </c:yVal>
          <c:bubbleSize>
            <c:numRef>
              <c:f>'Mapa de riesgo GEI'!$F$57</c:f>
              <c:numCache>
                <c:formatCode>0.00</c:formatCode>
                <c:ptCount val="1"/>
                <c:pt idx="0">
                  <c:v>2</c:v>
                </c:pt>
              </c:numCache>
            </c:numRef>
          </c:bubbleSize>
          <c:bubble3D val="1"/>
          <c:extLst xmlns:c16r2="http://schemas.microsoft.com/office/drawing/2015/06/chart">
            <c:ext xmlns:c16="http://schemas.microsoft.com/office/drawing/2014/chart" uri="{C3380CC4-5D6E-409C-BE32-E72D297353CC}">
              <c16:uniqueId val="{00000004-8EBA-6B48-90F6-9BA8585F37B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bubbleScale val="20"/>
        <c:showNegBubbles val="0"/>
        <c:axId val="-1522971936"/>
        <c:axId val="-1522970304"/>
      </c:bubbleChart>
      <c:valAx>
        <c:axId val="-1522971936"/>
        <c:scaling>
          <c:orientation val="minMax"/>
          <c:max val="6"/>
          <c:min val="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O"/>
                  <a:t>PROBABILIDAD DE OCURRENCIA</a:t>
                </a:r>
              </a:p>
            </c:rich>
          </c:tx>
          <c:layout>
            <c:manualLayout>
              <c:xMode val="edge"/>
              <c:yMode val="edge"/>
              <c:x val="0.32298883854719601"/>
              <c:y val="0.94135265495487896"/>
            </c:manualLayout>
          </c:layout>
          <c:overlay val="0"/>
        </c:title>
        <c:numFmt formatCode="0.0" sourceLinked="1"/>
        <c:majorTickMark val="out"/>
        <c:minorTickMark val="none"/>
        <c:tickLblPos val="nextTo"/>
        <c:crossAx val="-1522970304"/>
        <c:crosses val="autoZero"/>
        <c:crossBetween val="midCat"/>
      </c:valAx>
      <c:valAx>
        <c:axId val="-1522970304"/>
        <c:scaling>
          <c:orientation val="minMax"/>
          <c:max val="6"/>
        </c:scaling>
        <c:delete val="0"/>
        <c:axPos val="l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O"/>
                  <a:t>SEVERIDAD DE LAS CONSECUENCIAS</a:t>
                </a:r>
              </a:p>
            </c:rich>
          </c:tx>
          <c:layout>
            <c:manualLayout>
              <c:xMode val="edge"/>
              <c:yMode val="edge"/>
              <c:x val="2.1367082435727301E-2"/>
              <c:y val="0.229526510189699"/>
            </c:manualLayout>
          </c:layout>
          <c:overlay val="0"/>
        </c:title>
        <c:numFmt formatCode="0.0" sourceLinked="1"/>
        <c:majorTickMark val="out"/>
        <c:minorTickMark val="none"/>
        <c:tickLblPos val="nextTo"/>
        <c:crossAx val="-1522971936"/>
        <c:crosses val="autoZero"/>
        <c:crossBetween val="midCat"/>
      </c:valAx>
      <c:spPr>
        <a:gradFill>
          <a:gsLst>
            <a:gs pos="30000">
              <a:srgbClr val="92D050"/>
            </a:gs>
            <a:gs pos="50000">
              <a:srgbClr val="FFFF00"/>
            </a:gs>
            <a:gs pos="55000">
              <a:srgbClr val="FFC000"/>
            </a:gs>
            <a:gs pos="100000">
              <a:srgbClr val="FF0000"/>
            </a:gs>
          </a:gsLst>
          <a:lin ang="18900000" scaled="0"/>
        </a:gradFill>
        <a:scene3d>
          <a:camera prst="orthographicFront"/>
          <a:lightRig rig="threePt" dir="t"/>
        </a:scene3d>
        <a:sp3d>
          <a:bevelB prst="angle"/>
        </a:sp3d>
      </c:spPr>
    </c:plotArea>
    <c:plotVisOnly val="1"/>
    <c:dispBlanksAs val="gap"/>
    <c:showDLblsOverMax val="0"/>
  </c:chart>
  <c:spPr>
    <a:gradFill>
      <a:gsLst>
        <a:gs pos="0">
          <a:schemeClr val="accent1">
            <a:tint val="66000"/>
            <a:satMod val="160000"/>
          </a:schemeClr>
        </a:gs>
        <a:gs pos="50000">
          <a:schemeClr val="accent1">
            <a:tint val="44500"/>
            <a:satMod val="160000"/>
          </a:schemeClr>
        </a:gs>
        <a:gs pos="0">
          <a:schemeClr val="accent1">
            <a:tint val="23500"/>
            <a:satMod val="160000"/>
          </a:schemeClr>
        </a:gs>
      </a:gsLst>
      <a:lin ang="5400000" scaled="0"/>
    </a:gradFill>
  </c:spPr>
  <c:txPr>
    <a:bodyPr/>
    <a:lstStyle/>
    <a:p>
      <a:pPr>
        <a:defRPr sz="1200">
          <a:latin typeface="Raleway" pitchFamily="2" charset="0"/>
        </a:defRPr>
      </a:pPr>
      <a:endParaRPr lang="es-CO"/>
    </a:p>
  </c:txPr>
  <c:printSettings>
    <c:headerFooter/>
    <c:pageMargins b="0.750000000000002" l="0.70000000000000095" r="0.70000000000000095" t="0.750000000000002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246529</xdr:rowOff>
    </xdr:from>
    <xdr:to>
      <xdr:col>2</xdr:col>
      <xdr:colOff>418764</xdr:colOff>
      <xdr:row>2</xdr:row>
      <xdr:rowOff>461345</xdr:rowOff>
    </xdr:to>
    <xdr:pic>
      <xdr:nvPicPr>
        <xdr:cNvPr id="4" name="Imagen 3" descr="Icono&#10;&#10;Descripción generada automáticamente">
          <a:extLst>
            <a:ext uri="{FF2B5EF4-FFF2-40B4-BE49-F238E27FC236}">
              <a16:creationId xmlns="" xmlns:a16="http://schemas.microsoft.com/office/drawing/2014/main" id="{F71D6EA5-3276-470B-B6A1-1A16C86B3085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1353" y="403411"/>
          <a:ext cx="1976382" cy="53978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83456</xdr:colOff>
      <xdr:row>3</xdr:row>
      <xdr:rowOff>141740</xdr:rowOff>
    </xdr:from>
    <xdr:to>
      <xdr:col>18</xdr:col>
      <xdr:colOff>2381</xdr:colOff>
      <xdr:row>24</xdr:row>
      <xdr:rowOff>309563</xdr:rowOff>
    </xdr:to>
    <xdr:graphicFrame macro="">
      <xdr:nvGraphicFramePr>
        <xdr:cNvPr id="2" name="1 Gráfico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</xdr:col>
      <xdr:colOff>369795</xdr:colOff>
      <xdr:row>1</xdr:row>
      <xdr:rowOff>110937</xdr:rowOff>
    </xdr:from>
    <xdr:to>
      <xdr:col>3</xdr:col>
      <xdr:colOff>203052</xdr:colOff>
      <xdr:row>2</xdr:row>
      <xdr:rowOff>231624</xdr:rowOff>
    </xdr:to>
    <xdr:pic>
      <xdr:nvPicPr>
        <xdr:cNvPr id="5" name="Imagen 4" descr="Icono&#10;&#10;Descripción generada automáticamente">
          <a:extLst>
            <a:ext uri="{FF2B5EF4-FFF2-40B4-BE49-F238E27FC236}">
              <a16:creationId xmlns="" xmlns:a16="http://schemas.microsoft.com/office/drawing/2014/main" id="{1AA079C4-561B-48D0-86AA-736168A678BD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3145" y="110937"/>
          <a:ext cx="1976382" cy="539787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2.14\info\Users\franciscolopez\OneDrive%20-%20BPI\Documentos\ONAC\Gestio&#769;n%20de%20Riesgos\3%20Matriz%20de%20Riesgos%20OCP\Matriz%20de%20riesgos%20Parte%201%20Requisitos%2017024%20OCP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2.14\info\Users\franciscolopez\OneDrive%20-%20BPI\Documentos\ONAC\Gestio&#769;n%20de%20Riesgos\2%20Matriz%20de%20riesgos%20Producto\Matriz%20de%20riesgos%20Requisitos%2017065%20CP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R58"/>
  <sheetViews>
    <sheetView tabSelected="1" topLeftCell="I1" zoomScale="85" zoomScaleNormal="85" zoomScalePageLayoutView="110" workbookViewId="0">
      <selection activeCell="P8" sqref="P8"/>
    </sheetView>
  </sheetViews>
  <sheetFormatPr baseColWidth="10" defaultColWidth="11.453125" defaultRowHeight="16" x14ac:dyDescent="0.35"/>
  <cols>
    <col min="1" max="1" width="4.453125" style="36" customWidth="1"/>
    <col min="2" max="2" width="23.453125" style="36" customWidth="1"/>
    <col min="3" max="3" width="17.54296875" style="36" customWidth="1"/>
    <col min="4" max="4" width="17.1796875" style="36" customWidth="1"/>
    <col min="5" max="5" width="30.7265625" style="36" customWidth="1"/>
    <col min="6" max="6" width="27" style="36" customWidth="1"/>
    <col min="7" max="7" width="30.54296875" style="36" customWidth="1"/>
    <col min="8" max="9" width="18.1796875" style="36" customWidth="1"/>
    <col min="10" max="10" width="12" style="36" customWidth="1"/>
    <col min="11" max="12" width="9.81640625" style="36" customWidth="1"/>
    <col min="13" max="14" width="8.26953125" style="36" customWidth="1"/>
    <col min="15" max="15" width="15.81640625" style="36" customWidth="1"/>
    <col min="16" max="16" width="21.453125" style="36" customWidth="1"/>
    <col min="17" max="17" width="27.1796875" style="36" customWidth="1"/>
    <col min="18" max="18" width="26.1796875" style="36" customWidth="1"/>
    <col min="19" max="16384" width="11.453125" style="36"/>
  </cols>
  <sheetData>
    <row r="2" spans="1:18" s="41" customFormat="1" ht="26.15" customHeight="1" x14ac:dyDescent="0.35">
      <c r="A2" s="62"/>
      <c r="B2" s="62"/>
      <c r="C2" s="62"/>
      <c r="D2" s="62" t="s">
        <v>147</v>
      </c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57" t="s">
        <v>310</v>
      </c>
      <c r="R2" s="58"/>
    </row>
    <row r="3" spans="1:18" s="41" customFormat="1" ht="57.75" customHeight="1" x14ac:dyDescent="0.35">
      <c r="A3" s="62"/>
      <c r="B3" s="62"/>
      <c r="C3" s="62"/>
      <c r="D3" s="42" t="s">
        <v>6</v>
      </c>
      <c r="E3" s="61" t="s">
        <v>148</v>
      </c>
      <c r="F3" s="61"/>
      <c r="G3" s="42" t="s">
        <v>8</v>
      </c>
      <c r="H3" s="61" t="s">
        <v>308</v>
      </c>
      <c r="I3" s="61"/>
      <c r="J3" s="61"/>
      <c r="K3" s="61"/>
      <c r="L3" s="61"/>
      <c r="M3" s="61"/>
      <c r="N3" s="61"/>
      <c r="O3" s="61"/>
      <c r="P3" s="61"/>
      <c r="Q3" s="59"/>
      <c r="R3" s="60"/>
    </row>
    <row r="4" spans="1:18" ht="6.75" customHeight="1" x14ac:dyDescent="0.35"/>
    <row r="5" spans="1:18" ht="22" customHeight="1" x14ac:dyDescent="0.35">
      <c r="A5" s="64" t="s">
        <v>0</v>
      </c>
      <c r="B5" s="64" t="s">
        <v>43</v>
      </c>
      <c r="C5" s="64" t="s">
        <v>149</v>
      </c>
      <c r="D5" s="63" t="s">
        <v>11</v>
      </c>
      <c r="E5" s="63"/>
      <c r="F5" s="63"/>
      <c r="G5" s="63"/>
      <c r="H5" s="63"/>
      <c r="I5" s="63"/>
      <c r="J5" s="63"/>
      <c r="K5" s="63" t="s">
        <v>12</v>
      </c>
      <c r="L5" s="63"/>
      <c r="M5" s="63"/>
      <c r="N5" s="63"/>
      <c r="O5" s="63" t="s">
        <v>13</v>
      </c>
      <c r="P5" s="63"/>
      <c r="Q5" s="63" t="s">
        <v>58</v>
      </c>
      <c r="R5" s="63"/>
    </row>
    <row r="6" spans="1:18" ht="25.5" customHeight="1" x14ac:dyDescent="0.35">
      <c r="A6" s="64"/>
      <c r="B6" s="64"/>
      <c r="C6" s="64"/>
      <c r="D6" s="63"/>
      <c r="E6" s="63"/>
      <c r="F6" s="63"/>
      <c r="G6" s="63"/>
      <c r="H6" s="63"/>
      <c r="I6" s="63"/>
      <c r="J6" s="63"/>
      <c r="K6" s="63" t="s">
        <v>146</v>
      </c>
      <c r="L6" s="63"/>
      <c r="M6" s="63" t="s">
        <v>3</v>
      </c>
      <c r="N6" s="63"/>
      <c r="O6" s="63"/>
      <c r="P6" s="63"/>
      <c r="Q6" s="63"/>
      <c r="R6" s="63"/>
    </row>
    <row r="7" spans="1:18" ht="78" x14ac:dyDescent="0.35">
      <c r="A7" s="64"/>
      <c r="B7" s="64"/>
      <c r="C7" s="64"/>
      <c r="D7" s="16" t="s">
        <v>20</v>
      </c>
      <c r="E7" s="16" t="s">
        <v>2</v>
      </c>
      <c r="F7" s="16" t="s">
        <v>14</v>
      </c>
      <c r="G7" s="16" t="s">
        <v>9</v>
      </c>
      <c r="H7" s="17" t="s">
        <v>65</v>
      </c>
      <c r="I7" s="18" t="s">
        <v>52</v>
      </c>
      <c r="J7" s="16" t="s">
        <v>10</v>
      </c>
      <c r="K7" s="19" t="s">
        <v>49</v>
      </c>
      <c r="L7" s="19" t="s">
        <v>5</v>
      </c>
      <c r="M7" s="20" t="s">
        <v>46</v>
      </c>
      <c r="N7" s="21" t="s">
        <v>50</v>
      </c>
      <c r="O7" s="16" t="s">
        <v>1</v>
      </c>
      <c r="P7" s="16" t="s">
        <v>30</v>
      </c>
      <c r="Q7" s="16" t="s">
        <v>309</v>
      </c>
      <c r="R7" s="16" t="s">
        <v>60</v>
      </c>
    </row>
    <row r="8" spans="1:18" ht="84.75" customHeight="1" x14ac:dyDescent="0.35">
      <c r="A8" s="37">
        <v>1</v>
      </c>
      <c r="B8" s="22" t="s">
        <v>151</v>
      </c>
      <c r="C8" s="22" t="s">
        <v>150</v>
      </c>
      <c r="D8" s="37" t="s">
        <v>26</v>
      </c>
      <c r="E8" s="23" t="s">
        <v>153</v>
      </c>
      <c r="F8" s="37" t="s">
        <v>48</v>
      </c>
      <c r="G8" s="37" t="s">
        <v>51</v>
      </c>
      <c r="H8" s="24">
        <f>'Promedio NC'!C5/'Promedio NC'!$C$3</f>
        <v>0</v>
      </c>
      <c r="I8" s="25">
        <f>Eventos!C4+Eventos!F4+Eventos!I4</f>
        <v>0</v>
      </c>
      <c r="J8" s="37" t="s">
        <v>41</v>
      </c>
      <c r="K8" s="25">
        <v>1</v>
      </c>
      <c r="L8" s="25">
        <v>1</v>
      </c>
      <c r="M8" s="24">
        <f>IF(H8&gt;=0.71,5,IF(H8&gt;=0.51,4,IF(H8&gt;=0.21,3,IF(H8&gt;0,2,1))))</f>
        <v>1</v>
      </c>
      <c r="N8" s="26">
        <v>1</v>
      </c>
      <c r="O8" s="38">
        <f>(AVERAGE(K8:L8))*(AVERAGE(M8:N8))</f>
        <v>1</v>
      </c>
      <c r="P8" s="27" t="str">
        <f>IF(O8&gt;15,"Crítico",IF(O8&gt;8,"Alto",IF(O8&gt;4,"Medio","Bajo")))</f>
        <v>Bajo</v>
      </c>
      <c r="Q8" s="37" t="s">
        <v>130</v>
      </c>
      <c r="R8" s="37" t="s">
        <v>73</v>
      </c>
    </row>
    <row r="9" spans="1:18" ht="69.75" customHeight="1" x14ac:dyDescent="0.35">
      <c r="A9" s="37">
        <v>2</v>
      </c>
      <c r="B9" s="22" t="s">
        <v>152</v>
      </c>
      <c r="C9" s="22" t="s">
        <v>57</v>
      </c>
      <c r="D9" s="37" t="s">
        <v>26</v>
      </c>
      <c r="E9" s="23" t="s">
        <v>154</v>
      </c>
      <c r="F9" s="37" t="s">
        <v>48</v>
      </c>
      <c r="G9" s="37" t="s">
        <v>51</v>
      </c>
      <c r="H9" s="24">
        <f>'Promedio NC'!C6/'Promedio NC'!$C$3</f>
        <v>6.4516129032258063E-2</v>
      </c>
      <c r="I9" s="25">
        <f>Eventos!C5+Eventos!F5+Eventos!I5</f>
        <v>0</v>
      </c>
      <c r="J9" s="37" t="s">
        <v>41</v>
      </c>
      <c r="K9" s="25">
        <v>1</v>
      </c>
      <c r="L9" s="25">
        <v>1</v>
      </c>
      <c r="M9" s="24">
        <f>IF(H9&gt;=0.71,5,IF(H9&gt;=0.51,4,IF(H9&gt;=0.21,3,IF(H9&gt;0,2,1))))</f>
        <v>2</v>
      </c>
      <c r="N9" s="26">
        <v>1</v>
      </c>
      <c r="O9" s="38">
        <f t="shared" ref="O9:O58" si="0">(AVERAGE(K9:L9))*(AVERAGE(M9:N9))</f>
        <v>1.5</v>
      </c>
      <c r="P9" s="27" t="str">
        <f t="shared" ref="P9:P58" si="1">IF(O9&gt;15,"Crítico",IF(O9&gt;8,"Alto",IF(O9&gt;4,"Medio","Bajo")))</f>
        <v>Bajo</v>
      </c>
      <c r="Q9" s="37" t="s">
        <v>130</v>
      </c>
      <c r="R9" s="37" t="s">
        <v>73</v>
      </c>
    </row>
    <row r="10" spans="1:18" ht="80" x14ac:dyDescent="0.35">
      <c r="A10" s="37">
        <v>3</v>
      </c>
      <c r="B10" s="22" t="s">
        <v>155</v>
      </c>
      <c r="C10" s="22" t="s">
        <v>57</v>
      </c>
      <c r="D10" s="37" t="s">
        <v>26</v>
      </c>
      <c r="E10" s="23" t="s">
        <v>74</v>
      </c>
      <c r="F10" s="37" t="s">
        <v>48</v>
      </c>
      <c r="G10" s="37" t="s">
        <v>75</v>
      </c>
      <c r="H10" s="24">
        <f>'Promedio NC'!C7/'Promedio NC'!$C$3</f>
        <v>0</v>
      </c>
      <c r="I10" s="25">
        <f>Eventos!C6+Eventos!F6+Eventos!I6</f>
        <v>0</v>
      </c>
      <c r="J10" s="37" t="s">
        <v>35</v>
      </c>
      <c r="K10" s="25">
        <v>1</v>
      </c>
      <c r="L10" s="25">
        <v>1</v>
      </c>
      <c r="M10" s="24">
        <f t="shared" ref="M10:M58" si="2">IF(H10&gt;=0.71,5,IF(H10&gt;=0.51,4,IF(H10&gt;=0.21,3,IF(H10&gt;0,2,1))))</f>
        <v>1</v>
      </c>
      <c r="N10" s="26">
        <v>1</v>
      </c>
      <c r="O10" s="38">
        <f t="shared" si="0"/>
        <v>1</v>
      </c>
      <c r="P10" s="27" t="str">
        <f t="shared" si="1"/>
        <v>Bajo</v>
      </c>
      <c r="Q10" s="37" t="s">
        <v>130</v>
      </c>
      <c r="R10" s="37" t="s">
        <v>117</v>
      </c>
    </row>
    <row r="11" spans="1:18" ht="58.5" customHeight="1" x14ac:dyDescent="0.35">
      <c r="A11" s="37">
        <v>4</v>
      </c>
      <c r="B11" s="22" t="s">
        <v>91</v>
      </c>
      <c r="C11" s="22" t="s">
        <v>82</v>
      </c>
      <c r="D11" s="37" t="s">
        <v>39</v>
      </c>
      <c r="E11" s="28" t="s">
        <v>157</v>
      </c>
      <c r="F11" s="9" t="s">
        <v>88</v>
      </c>
      <c r="G11" s="9" t="s">
        <v>89</v>
      </c>
      <c r="H11" s="24">
        <f>'Promedio NC'!C8/'Promedio NC'!$C$3</f>
        <v>3.2258064516129031E-2</v>
      </c>
      <c r="I11" s="25">
        <f>Eventos!C7+Eventos!F7+Eventos!I7</f>
        <v>0</v>
      </c>
      <c r="J11" s="37" t="s">
        <v>34</v>
      </c>
      <c r="K11" s="25">
        <v>3</v>
      </c>
      <c r="L11" s="25">
        <v>3</v>
      </c>
      <c r="M11" s="24">
        <f t="shared" ref="M11" si="3">IF(H11&gt;=0.71,5,IF(H11&gt;=0.51,4,IF(H11&gt;=0.21,3,IF(H11&gt;0,2,1))))</f>
        <v>2</v>
      </c>
      <c r="N11" s="26">
        <v>1</v>
      </c>
      <c r="O11" s="38">
        <f t="shared" si="0"/>
        <v>4.5</v>
      </c>
      <c r="P11" s="27" t="str">
        <f t="shared" si="1"/>
        <v>Medio</v>
      </c>
      <c r="Q11" s="37" t="s">
        <v>144</v>
      </c>
      <c r="R11" s="37" t="s">
        <v>112</v>
      </c>
    </row>
    <row r="12" spans="1:18" ht="70.5" customHeight="1" x14ac:dyDescent="0.35">
      <c r="A12" s="37">
        <v>5</v>
      </c>
      <c r="B12" s="22" t="s">
        <v>79</v>
      </c>
      <c r="C12" s="22" t="s">
        <v>156</v>
      </c>
      <c r="D12" s="37" t="s">
        <v>39</v>
      </c>
      <c r="E12" s="28" t="s">
        <v>56</v>
      </c>
      <c r="F12" s="9" t="s">
        <v>48</v>
      </c>
      <c r="G12" s="9" t="s">
        <v>76</v>
      </c>
      <c r="H12" s="24">
        <f>'Promedio NC'!C9/'Promedio NC'!$C$3</f>
        <v>0</v>
      </c>
      <c r="I12" s="25">
        <f>Eventos!C8+Eventos!F8+Eventos!I8</f>
        <v>0</v>
      </c>
      <c r="J12" s="37" t="s">
        <v>35</v>
      </c>
      <c r="K12" s="25">
        <v>3</v>
      </c>
      <c r="L12" s="25">
        <v>2</v>
      </c>
      <c r="M12" s="24">
        <f t="shared" si="2"/>
        <v>1</v>
      </c>
      <c r="N12" s="26">
        <v>1</v>
      </c>
      <c r="O12" s="38">
        <f t="shared" si="0"/>
        <v>2.5</v>
      </c>
      <c r="P12" s="27" t="str">
        <f t="shared" si="1"/>
        <v>Bajo</v>
      </c>
      <c r="Q12" s="37" t="s">
        <v>67</v>
      </c>
      <c r="R12" s="37" t="s">
        <v>73</v>
      </c>
    </row>
    <row r="13" spans="1:18" ht="96" customHeight="1" x14ac:dyDescent="0.35">
      <c r="A13" s="37">
        <v>6</v>
      </c>
      <c r="B13" s="22" t="s">
        <v>79</v>
      </c>
      <c r="C13" s="22" t="s">
        <v>156</v>
      </c>
      <c r="D13" s="37" t="s">
        <v>22</v>
      </c>
      <c r="E13" s="28" t="s">
        <v>158</v>
      </c>
      <c r="F13" s="9" t="s">
        <v>44</v>
      </c>
      <c r="G13" s="9" t="s">
        <v>83</v>
      </c>
      <c r="H13" s="24">
        <f>'Promedio NC'!C10/'Promedio NC'!$C$3</f>
        <v>0</v>
      </c>
      <c r="I13" s="25">
        <f>Eventos!C9+Eventos!F9+Eventos!I9</f>
        <v>0</v>
      </c>
      <c r="J13" s="37" t="s">
        <v>41</v>
      </c>
      <c r="K13" s="25">
        <v>5</v>
      </c>
      <c r="L13" s="25">
        <v>5</v>
      </c>
      <c r="M13" s="24">
        <f t="shared" si="2"/>
        <v>1</v>
      </c>
      <c r="N13" s="26">
        <v>1</v>
      </c>
      <c r="O13" s="38">
        <f t="shared" si="0"/>
        <v>5</v>
      </c>
      <c r="P13" s="27" t="str">
        <f t="shared" si="1"/>
        <v>Medio</v>
      </c>
      <c r="Q13" s="37" t="s">
        <v>143</v>
      </c>
      <c r="R13" s="37" t="s">
        <v>112</v>
      </c>
    </row>
    <row r="14" spans="1:18" ht="67.5" customHeight="1" x14ac:dyDescent="0.35">
      <c r="A14" s="37">
        <v>7</v>
      </c>
      <c r="B14" s="22" t="s">
        <v>79</v>
      </c>
      <c r="C14" s="22" t="s">
        <v>156</v>
      </c>
      <c r="D14" s="37" t="s">
        <v>22</v>
      </c>
      <c r="E14" s="28" t="s">
        <v>159</v>
      </c>
      <c r="F14" s="9" t="s">
        <v>44</v>
      </c>
      <c r="G14" s="9" t="s">
        <v>77</v>
      </c>
      <c r="H14" s="24">
        <f>'Promedio NC'!C11/'Promedio NC'!$C$3</f>
        <v>0</v>
      </c>
      <c r="I14" s="25">
        <f>Eventos!C10+Eventos!F10+Eventos!I10</f>
        <v>0</v>
      </c>
      <c r="J14" s="37" t="s">
        <v>41</v>
      </c>
      <c r="K14" s="25">
        <v>5</v>
      </c>
      <c r="L14" s="25">
        <v>5</v>
      </c>
      <c r="M14" s="24">
        <f t="shared" si="2"/>
        <v>1</v>
      </c>
      <c r="N14" s="26">
        <v>1</v>
      </c>
      <c r="O14" s="38">
        <f t="shared" si="0"/>
        <v>5</v>
      </c>
      <c r="P14" s="27" t="str">
        <f t="shared" si="1"/>
        <v>Medio</v>
      </c>
      <c r="Q14" s="37" t="s">
        <v>69</v>
      </c>
      <c r="R14" s="37" t="s">
        <v>112</v>
      </c>
    </row>
    <row r="15" spans="1:18" ht="80" x14ac:dyDescent="0.35">
      <c r="A15" s="37">
        <v>8</v>
      </c>
      <c r="B15" s="22" t="s">
        <v>79</v>
      </c>
      <c r="C15" s="22" t="s">
        <v>156</v>
      </c>
      <c r="D15" s="37" t="s">
        <v>25</v>
      </c>
      <c r="E15" s="28" t="s">
        <v>127</v>
      </c>
      <c r="F15" s="9" t="s">
        <v>44</v>
      </c>
      <c r="G15" s="9" t="s">
        <v>77</v>
      </c>
      <c r="H15" s="24">
        <f>'Promedio NC'!C12/'Promedio NC'!$C$3</f>
        <v>3.2258064516129031E-2</v>
      </c>
      <c r="I15" s="25">
        <f>Eventos!C11+Eventos!F11+Eventos!I11</f>
        <v>0</v>
      </c>
      <c r="J15" s="37" t="s">
        <v>41</v>
      </c>
      <c r="K15" s="25">
        <v>5</v>
      </c>
      <c r="L15" s="25">
        <v>5</v>
      </c>
      <c r="M15" s="24">
        <f t="shared" si="2"/>
        <v>2</v>
      </c>
      <c r="N15" s="26">
        <v>1</v>
      </c>
      <c r="O15" s="38">
        <f t="shared" si="0"/>
        <v>7.5</v>
      </c>
      <c r="P15" s="27" t="str">
        <f t="shared" si="1"/>
        <v>Medio</v>
      </c>
      <c r="Q15" s="37" t="s">
        <v>69</v>
      </c>
      <c r="R15" s="37" t="s">
        <v>112</v>
      </c>
    </row>
    <row r="16" spans="1:18" ht="80" x14ac:dyDescent="0.35">
      <c r="A16" s="37">
        <v>9</v>
      </c>
      <c r="B16" s="22" t="s">
        <v>79</v>
      </c>
      <c r="C16" s="22" t="s">
        <v>156</v>
      </c>
      <c r="D16" s="37" t="s">
        <v>23</v>
      </c>
      <c r="E16" s="28" t="s">
        <v>160</v>
      </c>
      <c r="F16" s="9" t="s">
        <v>44</v>
      </c>
      <c r="G16" s="9" t="s">
        <v>78</v>
      </c>
      <c r="H16" s="24">
        <f>'Promedio NC'!C13/'Promedio NC'!$C$3</f>
        <v>0</v>
      </c>
      <c r="I16" s="25">
        <f>Eventos!C12+Eventos!F12+Eventos!I12</f>
        <v>0</v>
      </c>
      <c r="J16" s="37" t="s">
        <v>35</v>
      </c>
      <c r="K16" s="25">
        <v>5</v>
      </c>
      <c r="L16" s="25">
        <v>5</v>
      </c>
      <c r="M16" s="24">
        <f t="shared" si="2"/>
        <v>1</v>
      </c>
      <c r="N16" s="26">
        <v>1</v>
      </c>
      <c r="O16" s="38">
        <f t="shared" si="0"/>
        <v>5</v>
      </c>
      <c r="P16" s="27" t="str">
        <f t="shared" si="1"/>
        <v>Medio</v>
      </c>
      <c r="Q16" s="37" t="s">
        <v>69</v>
      </c>
      <c r="R16" s="37" t="s">
        <v>112</v>
      </c>
    </row>
    <row r="17" spans="1:18" ht="105.75" customHeight="1" x14ac:dyDescent="0.35">
      <c r="A17" s="37">
        <v>10</v>
      </c>
      <c r="B17" s="22" t="s">
        <v>79</v>
      </c>
      <c r="C17" s="22" t="s">
        <v>156</v>
      </c>
      <c r="D17" s="37" t="s">
        <v>26</v>
      </c>
      <c r="E17" s="23" t="s">
        <v>161</v>
      </c>
      <c r="F17" s="37" t="s">
        <v>44</v>
      </c>
      <c r="G17" s="37" t="s">
        <v>80</v>
      </c>
      <c r="H17" s="24">
        <f>'Promedio NC'!C14/'Promedio NC'!$C$3</f>
        <v>0</v>
      </c>
      <c r="I17" s="25">
        <f>Eventos!C13+Eventos!F13+Eventos!I13</f>
        <v>0</v>
      </c>
      <c r="J17" s="37" t="s">
        <v>41</v>
      </c>
      <c r="K17" s="25">
        <v>5</v>
      </c>
      <c r="L17" s="25">
        <v>5</v>
      </c>
      <c r="M17" s="24">
        <f t="shared" si="2"/>
        <v>1</v>
      </c>
      <c r="N17" s="26">
        <v>1</v>
      </c>
      <c r="O17" s="38">
        <f t="shared" si="0"/>
        <v>5</v>
      </c>
      <c r="P17" s="27" t="str">
        <f t="shared" si="1"/>
        <v>Medio</v>
      </c>
      <c r="Q17" s="37" t="s">
        <v>67</v>
      </c>
      <c r="R17" s="37" t="s">
        <v>112</v>
      </c>
    </row>
    <row r="18" spans="1:18" ht="105.75" customHeight="1" x14ac:dyDescent="0.35">
      <c r="A18" s="37">
        <v>11</v>
      </c>
      <c r="B18" s="22" t="s">
        <v>79</v>
      </c>
      <c r="C18" s="22" t="s">
        <v>156</v>
      </c>
      <c r="D18" s="37" t="s">
        <v>39</v>
      </c>
      <c r="E18" s="23" t="s">
        <v>266</v>
      </c>
      <c r="F18" s="9" t="s">
        <v>48</v>
      </c>
      <c r="G18" s="9" t="s">
        <v>76</v>
      </c>
      <c r="H18" s="24">
        <f>'Promedio NC'!C15/'Promedio NC'!$C$3</f>
        <v>0</v>
      </c>
      <c r="I18" s="25">
        <f>Eventos!C14+Eventos!F14+Eventos!I14</f>
        <v>0</v>
      </c>
      <c r="J18" s="37" t="s">
        <v>34</v>
      </c>
      <c r="K18" s="25">
        <v>1</v>
      </c>
      <c r="L18" s="25">
        <v>2</v>
      </c>
      <c r="M18" s="24"/>
      <c r="N18" s="26">
        <v>1</v>
      </c>
      <c r="O18" s="38">
        <f t="shared" si="0"/>
        <v>1.5</v>
      </c>
      <c r="P18" s="27" t="str">
        <f t="shared" si="1"/>
        <v>Bajo</v>
      </c>
      <c r="Q18" s="37" t="s">
        <v>144</v>
      </c>
      <c r="R18" s="37" t="s">
        <v>117</v>
      </c>
    </row>
    <row r="19" spans="1:18" ht="64" x14ac:dyDescent="0.35">
      <c r="A19" s="37">
        <v>12</v>
      </c>
      <c r="B19" s="22" t="s">
        <v>81</v>
      </c>
      <c r="C19" s="22" t="s">
        <v>162</v>
      </c>
      <c r="D19" s="37" t="s">
        <v>39</v>
      </c>
      <c r="E19" s="23" t="s">
        <v>163</v>
      </c>
      <c r="F19" s="37" t="s">
        <v>84</v>
      </c>
      <c r="G19" s="37" t="s">
        <v>86</v>
      </c>
      <c r="H19" s="24">
        <f>'Promedio NC'!C16/'Promedio NC'!$C$3</f>
        <v>3.2258064516129031E-2</v>
      </c>
      <c r="I19" s="25">
        <f>Eventos!C15+Eventos!F15+Eventos!I15</f>
        <v>0</v>
      </c>
      <c r="J19" s="37" t="s">
        <v>41</v>
      </c>
      <c r="K19" s="25">
        <v>3</v>
      </c>
      <c r="L19" s="25">
        <v>3</v>
      </c>
      <c r="M19" s="24">
        <f t="shared" si="2"/>
        <v>2</v>
      </c>
      <c r="N19" s="26">
        <v>1</v>
      </c>
      <c r="O19" s="38">
        <f t="shared" si="0"/>
        <v>4.5</v>
      </c>
      <c r="P19" s="27" t="str">
        <f t="shared" si="1"/>
        <v>Medio</v>
      </c>
      <c r="Q19" s="37" t="s">
        <v>69</v>
      </c>
      <c r="R19" s="37" t="s">
        <v>73</v>
      </c>
    </row>
    <row r="20" spans="1:18" ht="64" x14ac:dyDescent="0.35">
      <c r="A20" s="37">
        <v>13</v>
      </c>
      <c r="B20" s="22" t="s">
        <v>81</v>
      </c>
      <c r="C20" s="22" t="s">
        <v>162</v>
      </c>
      <c r="D20" s="37" t="s">
        <v>39</v>
      </c>
      <c r="E20" s="23" t="s">
        <v>164</v>
      </c>
      <c r="F20" s="37" t="s">
        <v>84</v>
      </c>
      <c r="G20" s="37" t="s">
        <v>85</v>
      </c>
      <c r="H20" s="24">
        <f>'Promedio NC'!C17/'Promedio NC'!$C$3</f>
        <v>0</v>
      </c>
      <c r="I20" s="25">
        <f>Eventos!C16+Eventos!F16+Eventos!I16</f>
        <v>0</v>
      </c>
      <c r="J20" s="37" t="s">
        <v>35</v>
      </c>
      <c r="K20" s="25">
        <v>2</v>
      </c>
      <c r="L20" s="25">
        <v>1</v>
      </c>
      <c r="M20" s="24">
        <f t="shared" si="2"/>
        <v>1</v>
      </c>
      <c r="N20" s="26">
        <v>1</v>
      </c>
      <c r="O20" s="38">
        <f t="shared" si="0"/>
        <v>1.5</v>
      </c>
      <c r="P20" s="27" t="str">
        <f t="shared" si="1"/>
        <v>Bajo</v>
      </c>
      <c r="Q20" s="37" t="s">
        <v>130</v>
      </c>
      <c r="R20" s="37" t="s">
        <v>73</v>
      </c>
    </row>
    <row r="21" spans="1:18" ht="58.5" customHeight="1" x14ac:dyDescent="0.35">
      <c r="A21" s="37">
        <v>14</v>
      </c>
      <c r="B21" s="22" t="s">
        <v>91</v>
      </c>
      <c r="C21" s="22" t="s">
        <v>90</v>
      </c>
      <c r="D21" s="37" t="s">
        <v>39</v>
      </c>
      <c r="E21" s="28" t="s">
        <v>87</v>
      </c>
      <c r="F21" s="9" t="s">
        <v>88</v>
      </c>
      <c r="G21" s="9" t="s">
        <v>89</v>
      </c>
      <c r="H21" s="24">
        <f>'Promedio NC'!C18/'Promedio NC'!$C$3</f>
        <v>0</v>
      </c>
      <c r="I21" s="25">
        <f>Eventos!C17+Eventos!F17+Eventos!I17</f>
        <v>0</v>
      </c>
      <c r="J21" s="37" t="s">
        <v>34</v>
      </c>
      <c r="K21" s="25">
        <v>3</v>
      </c>
      <c r="L21" s="25">
        <v>3</v>
      </c>
      <c r="M21" s="24">
        <f t="shared" si="2"/>
        <v>1</v>
      </c>
      <c r="N21" s="26">
        <v>1</v>
      </c>
      <c r="O21" s="38">
        <f t="shared" si="0"/>
        <v>3</v>
      </c>
      <c r="P21" s="27" t="str">
        <f t="shared" si="1"/>
        <v>Bajo</v>
      </c>
      <c r="Q21" s="37" t="s">
        <v>144</v>
      </c>
      <c r="R21" s="37" t="s">
        <v>112</v>
      </c>
    </row>
    <row r="22" spans="1:18" ht="120" customHeight="1" x14ac:dyDescent="0.35">
      <c r="A22" s="37">
        <v>16</v>
      </c>
      <c r="B22" s="22" t="s">
        <v>94</v>
      </c>
      <c r="C22" s="22" t="s">
        <v>90</v>
      </c>
      <c r="D22" s="37" t="s">
        <v>39</v>
      </c>
      <c r="E22" s="28" t="s">
        <v>166</v>
      </c>
      <c r="F22" s="9" t="s">
        <v>165</v>
      </c>
      <c r="G22" s="9" t="s">
        <v>167</v>
      </c>
      <c r="H22" s="24">
        <f>'Promedio NC'!C19/'Promedio NC'!$C$3</f>
        <v>0</v>
      </c>
      <c r="I22" s="25">
        <f>Eventos!C18+Eventos!F18+Eventos!I18</f>
        <v>0</v>
      </c>
      <c r="J22" s="37" t="s">
        <v>34</v>
      </c>
      <c r="K22" s="25">
        <v>5</v>
      </c>
      <c r="L22" s="25">
        <v>5</v>
      </c>
      <c r="M22" s="24">
        <f t="shared" si="2"/>
        <v>1</v>
      </c>
      <c r="N22" s="26">
        <v>1</v>
      </c>
      <c r="O22" s="38">
        <f t="shared" si="0"/>
        <v>5</v>
      </c>
      <c r="P22" s="27" t="str">
        <f t="shared" si="1"/>
        <v>Medio</v>
      </c>
      <c r="Q22" s="37" t="s">
        <v>145</v>
      </c>
      <c r="R22" s="37" t="s">
        <v>112</v>
      </c>
    </row>
    <row r="23" spans="1:18" ht="160.5" customHeight="1" x14ac:dyDescent="0.35">
      <c r="A23" s="37">
        <v>17</v>
      </c>
      <c r="B23" s="22" t="s">
        <v>94</v>
      </c>
      <c r="C23" s="22" t="s">
        <v>92</v>
      </c>
      <c r="D23" s="37" t="s">
        <v>39</v>
      </c>
      <c r="E23" s="28" t="s">
        <v>166</v>
      </c>
      <c r="F23" s="9" t="s">
        <v>180</v>
      </c>
      <c r="G23" s="9" t="s">
        <v>128</v>
      </c>
      <c r="H23" s="24">
        <f>'Promedio NC'!C20/'Promedio NC'!$C$3</f>
        <v>0</v>
      </c>
      <c r="I23" s="25">
        <f>Eventos!C19+Eventos!F19+Eventos!I19</f>
        <v>0</v>
      </c>
      <c r="J23" s="37" t="s">
        <v>34</v>
      </c>
      <c r="K23" s="25">
        <v>5</v>
      </c>
      <c r="L23" s="25">
        <v>5</v>
      </c>
      <c r="M23" s="24">
        <f t="shared" si="2"/>
        <v>1</v>
      </c>
      <c r="N23" s="26">
        <v>1</v>
      </c>
      <c r="O23" s="38">
        <f t="shared" si="0"/>
        <v>5</v>
      </c>
      <c r="P23" s="27" t="str">
        <f t="shared" si="1"/>
        <v>Medio</v>
      </c>
      <c r="Q23" s="37" t="s">
        <v>145</v>
      </c>
      <c r="R23" s="37" t="s">
        <v>112</v>
      </c>
    </row>
    <row r="24" spans="1:18" ht="110.25" customHeight="1" x14ac:dyDescent="0.35">
      <c r="A24" s="37">
        <v>18</v>
      </c>
      <c r="B24" s="22" t="s">
        <v>168</v>
      </c>
      <c r="C24" s="22" t="s">
        <v>170</v>
      </c>
      <c r="D24" s="37" t="s">
        <v>39</v>
      </c>
      <c r="E24" s="28" t="s">
        <v>169</v>
      </c>
      <c r="F24" s="9" t="s">
        <v>177</v>
      </c>
      <c r="G24" s="9" t="s">
        <v>171</v>
      </c>
      <c r="H24" s="24">
        <f>'Promedio NC'!C21/'Promedio NC'!$C$3</f>
        <v>0</v>
      </c>
      <c r="I24" s="25">
        <f>Eventos!C20+Eventos!F20+Eventos!I20</f>
        <v>0</v>
      </c>
      <c r="J24" s="37" t="s">
        <v>34</v>
      </c>
      <c r="K24" s="25">
        <v>3</v>
      </c>
      <c r="L24" s="25">
        <v>2</v>
      </c>
      <c r="M24" s="24">
        <f t="shared" ref="M24" si="4">IF(H24&gt;=0.71,5,IF(H24&gt;=0.51,4,IF(H24&gt;=0.21,3,IF(H24&gt;0,2,1))))</f>
        <v>1</v>
      </c>
      <c r="N24" s="26">
        <v>1</v>
      </c>
      <c r="O24" s="38">
        <f t="shared" si="0"/>
        <v>2.5</v>
      </c>
      <c r="P24" s="27" t="str">
        <f t="shared" si="1"/>
        <v>Bajo</v>
      </c>
      <c r="Q24" s="37" t="s">
        <v>67</v>
      </c>
      <c r="R24" s="37" t="s">
        <v>112</v>
      </c>
    </row>
    <row r="25" spans="1:18" ht="95.25" customHeight="1" x14ac:dyDescent="0.35">
      <c r="A25" s="37">
        <v>19</v>
      </c>
      <c r="B25" s="22" t="s">
        <v>172</v>
      </c>
      <c r="C25" s="22" t="s">
        <v>173</v>
      </c>
      <c r="D25" s="37" t="s">
        <v>39</v>
      </c>
      <c r="E25" s="28" t="s">
        <v>178</v>
      </c>
      <c r="F25" s="9" t="s">
        <v>179</v>
      </c>
      <c r="G25" s="9" t="s">
        <v>129</v>
      </c>
      <c r="H25" s="24">
        <f>'Promedio NC'!C22/'Promedio NC'!$C$3</f>
        <v>0</v>
      </c>
      <c r="I25" s="25">
        <f>Eventos!C21+Eventos!F21+Eventos!I21</f>
        <v>0</v>
      </c>
      <c r="J25" s="37" t="s">
        <v>34</v>
      </c>
      <c r="K25" s="25">
        <v>5</v>
      </c>
      <c r="L25" s="25">
        <v>4</v>
      </c>
      <c r="M25" s="24">
        <f t="shared" si="2"/>
        <v>1</v>
      </c>
      <c r="N25" s="26">
        <v>1</v>
      </c>
      <c r="O25" s="38">
        <f t="shared" si="0"/>
        <v>4.5</v>
      </c>
      <c r="P25" s="27" t="str">
        <f t="shared" si="1"/>
        <v>Medio</v>
      </c>
      <c r="Q25" s="37" t="s">
        <v>67</v>
      </c>
      <c r="R25" s="37" t="s">
        <v>112</v>
      </c>
    </row>
    <row r="26" spans="1:18" ht="112" x14ac:dyDescent="0.35">
      <c r="A26" s="37">
        <v>20</v>
      </c>
      <c r="B26" s="22" t="s">
        <v>97</v>
      </c>
      <c r="C26" s="22" t="s">
        <v>181</v>
      </c>
      <c r="D26" s="37" t="s">
        <v>39</v>
      </c>
      <c r="E26" s="28" t="s">
        <v>182</v>
      </c>
      <c r="F26" s="9" t="s">
        <v>177</v>
      </c>
      <c r="G26" s="9" t="s">
        <v>98</v>
      </c>
      <c r="H26" s="24">
        <f>'Promedio NC'!C23/'Promedio NC'!$C$3</f>
        <v>3.2258064516129031E-2</v>
      </c>
      <c r="I26" s="25">
        <f>Eventos!C22+Eventos!F22+Eventos!I22</f>
        <v>0</v>
      </c>
      <c r="J26" s="37" t="s">
        <v>34</v>
      </c>
      <c r="K26" s="25">
        <v>3</v>
      </c>
      <c r="L26" s="25">
        <v>2</v>
      </c>
      <c r="M26" s="24">
        <f>IF(H26&gt;=0.71,5,IF(H26&gt;=0.51,4,IF(H26&gt;=0.21,3,IF(H26&gt;0,2,1))))</f>
        <v>2</v>
      </c>
      <c r="N26" s="26">
        <v>1</v>
      </c>
      <c r="O26" s="38">
        <f t="shared" si="0"/>
        <v>3.75</v>
      </c>
      <c r="P26" s="27" t="str">
        <f t="shared" si="1"/>
        <v>Bajo</v>
      </c>
      <c r="Q26" s="37" t="s">
        <v>67</v>
      </c>
      <c r="R26" s="37" t="s">
        <v>112</v>
      </c>
    </row>
    <row r="27" spans="1:18" ht="58.5" customHeight="1" x14ac:dyDescent="0.35">
      <c r="A27" s="37">
        <v>21</v>
      </c>
      <c r="B27" s="37" t="s">
        <v>99</v>
      </c>
      <c r="C27" s="37" t="s">
        <v>174</v>
      </c>
      <c r="D27" s="37" t="s">
        <v>39</v>
      </c>
      <c r="E27" s="28" t="s">
        <v>176</v>
      </c>
      <c r="F27" s="9" t="s">
        <v>183</v>
      </c>
      <c r="G27" s="9" t="s">
        <v>100</v>
      </c>
      <c r="H27" s="24">
        <f>'Promedio NC'!C24/'Promedio NC'!$C$3</f>
        <v>0</v>
      </c>
      <c r="I27" s="25">
        <f>Eventos!C23+Eventos!F23+Eventos!I23</f>
        <v>0</v>
      </c>
      <c r="J27" s="37" t="s">
        <v>34</v>
      </c>
      <c r="K27" s="25">
        <v>5</v>
      </c>
      <c r="L27" s="25">
        <v>4</v>
      </c>
      <c r="M27" s="24">
        <f t="shared" si="2"/>
        <v>1</v>
      </c>
      <c r="N27" s="26">
        <v>1</v>
      </c>
      <c r="O27" s="38">
        <f t="shared" si="0"/>
        <v>4.5</v>
      </c>
      <c r="P27" s="27" t="str">
        <f t="shared" si="1"/>
        <v>Medio</v>
      </c>
      <c r="Q27" s="37" t="s">
        <v>67</v>
      </c>
      <c r="R27" s="37" t="s">
        <v>112</v>
      </c>
    </row>
    <row r="28" spans="1:18" ht="108.75" customHeight="1" x14ac:dyDescent="0.35">
      <c r="A28" s="37">
        <v>22</v>
      </c>
      <c r="B28" s="22" t="s">
        <v>99</v>
      </c>
      <c r="C28" s="22" t="s">
        <v>174</v>
      </c>
      <c r="D28" s="37" t="s">
        <v>22</v>
      </c>
      <c r="E28" s="28" t="s">
        <v>175</v>
      </c>
      <c r="F28" s="9" t="s">
        <v>185</v>
      </c>
      <c r="G28" s="9" t="s">
        <v>184</v>
      </c>
      <c r="H28" s="24">
        <f>'Promedio NC'!C25/'Promedio NC'!$C$3</f>
        <v>0</v>
      </c>
      <c r="I28" s="25">
        <f>Eventos!C24+Eventos!F24+Eventos!I24</f>
        <v>0</v>
      </c>
      <c r="J28" s="37" t="s">
        <v>34</v>
      </c>
      <c r="K28" s="25">
        <v>1</v>
      </c>
      <c r="L28" s="25">
        <v>1</v>
      </c>
      <c r="M28" s="24"/>
      <c r="N28" s="26">
        <v>1</v>
      </c>
      <c r="O28" s="38">
        <f t="shared" si="0"/>
        <v>1</v>
      </c>
      <c r="P28" s="27" t="str">
        <f t="shared" si="1"/>
        <v>Bajo</v>
      </c>
      <c r="Q28" s="37" t="s">
        <v>144</v>
      </c>
      <c r="R28" s="37" t="s">
        <v>117</v>
      </c>
    </row>
    <row r="29" spans="1:18" ht="80" x14ac:dyDescent="0.35">
      <c r="A29" s="37">
        <v>23</v>
      </c>
      <c r="B29" s="22" t="s">
        <v>187</v>
      </c>
      <c r="C29" s="22" t="s">
        <v>93</v>
      </c>
      <c r="D29" s="37" t="s">
        <v>39</v>
      </c>
      <c r="E29" s="23" t="s">
        <v>186</v>
      </c>
      <c r="F29" s="37" t="s">
        <v>109</v>
      </c>
      <c r="G29" s="37" t="s">
        <v>102</v>
      </c>
      <c r="H29" s="24">
        <f>'Promedio NC'!C26/'Promedio NC'!$C$3</f>
        <v>0</v>
      </c>
      <c r="I29" s="25">
        <f>Eventos!C25+Eventos!F25+Eventos!I25</f>
        <v>0</v>
      </c>
      <c r="J29" s="37" t="s">
        <v>34</v>
      </c>
      <c r="K29" s="25">
        <v>3</v>
      </c>
      <c r="L29" s="25">
        <v>4</v>
      </c>
      <c r="M29" s="24">
        <f t="shared" si="2"/>
        <v>1</v>
      </c>
      <c r="N29" s="26">
        <v>1</v>
      </c>
      <c r="O29" s="38">
        <f t="shared" si="0"/>
        <v>3.5</v>
      </c>
      <c r="P29" s="27" t="str">
        <f t="shared" si="1"/>
        <v>Bajo</v>
      </c>
      <c r="Q29" s="37" t="s">
        <v>130</v>
      </c>
      <c r="R29" s="37" t="s">
        <v>73</v>
      </c>
    </row>
    <row r="30" spans="1:18" ht="108.75" customHeight="1" x14ac:dyDescent="0.35">
      <c r="A30" s="37">
        <v>24</v>
      </c>
      <c r="B30" s="22" t="s">
        <v>191</v>
      </c>
      <c r="C30" s="22" t="s">
        <v>95</v>
      </c>
      <c r="D30" s="37" t="s">
        <v>26</v>
      </c>
      <c r="E30" s="23" t="s">
        <v>188</v>
      </c>
      <c r="F30" s="37" t="s">
        <v>189</v>
      </c>
      <c r="G30" s="37" t="s">
        <v>190</v>
      </c>
      <c r="H30" s="24">
        <f>'Promedio NC'!C27/'Promedio NC'!$C$3</f>
        <v>3.2258064516129031E-2</v>
      </c>
      <c r="I30" s="25">
        <f>Eventos!C26+Eventos!F26+Eventos!I26</f>
        <v>0</v>
      </c>
      <c r="J30" s="37" t="s">
        <v>34</v>
      </c>
      <c r="K30" s="25">
        <v>2</v>
      </c>
      <c r="L30" s="25">
        <v>2</v>
      </c>
      <c r="M30" s="24">
        <f t="shared" si="2"/>
        <v>2</v>
      </c>
      <c r="N30" s="26">
        <v>1</v>
      </c>
      <c r="O30" s="38">
        <f t="shared" si="0"/>
        <v>3</v>
      </c>
      <c r="P30" s="27" t="str">
        <f t="shared" si="1"/>
        <v>Bajo</v>
      </c>
      <c r="Q30" s="37" t="s">
        <v>69</v>
      </c>
      <c r="R30" s="37" t="s">
        <v>117</v>
      </c>
    </row>
    <row r="31" spans="1:18" ht="109.5" customHeight="1" x14ac:dyDescent="0.35">
      <c r="A31" s="37">
        <v>25</v>
      </c>
      <c r="B31" s="22" t="s">
        <v>105</v>
      </c>
      <c r="C31" s="22" t="s">
        <v>192</v>
      </c>
      <c r="D31" s="37" t="s">
        <v>39</v>
      </c>
      <c r="E31" s="28" t="s">
        <v>193</v>
      </c>
      <c r="F31" s="9" t="s">
        <v>194</v>
      </c>
      <c r="G31" s="9" t="s">
        <v>107</v>
      </c>
      <c r="H31" s="24">
        <f>'Promedio NC'!C28/'Promedio NC'!$C$3</f>
        <v>3.2258064516129031E-2</v>
      </c>
      <c r="I31" s="25">
        <f>Eventos!C27+Eventos!F27+Eventos!I27</f>
        <v>0</v>
      </c>
      <c r="J31" s="37" t="s">
        <v>34</v>
      </c>
      <c r="K31" s="25">
        <v>4</v>
      </c>
      <c r="L31" s="25">
        <v>4</v>
      </c>
      <c r="M31" s="24">
        <f>IF(H31&gt;=0.71,5,IF(H31&gt;=0.51,4,IF(H31&gt;=0.21,3,IF(H31&gt;0,2,1))))</f>
        <v>2</v>
      </c>
      <c r="N31" s="26">
        <v>1</v>
      </c>
      <c r="O31" s="38">
        <f t="shared" si="0"/>
        <v>6</v>
      </c>
      <c r="P31" s="27" t="str">
        <f t="shared" si="1"/>
        <v>Medio</v>
      </c>
      <c r="Q31" s="37" t="s">
        <v>69</v>
      </c>
      <c r="R31" s="37" t="s">
        <v>112</v>
      </c>
    </row>
    <row r="32" spans="1:18" s="39" customFormat="1" ht="92.25" customHeight="1" x14ac:dyDescent="0.35">
      <c r="A32" s="37">
        <v>26</v>
      </c>
      <c r="B32" s="29" t="s">
        <v>196</v>
      </c>
      <c r="C32" s="29" t="s">
        <v>96</v>
      </c>
      <c r="D32" s="9" t="s">
        <v>39</v>
      </c>
      <c r="E32" s="28" t="s">
        <v>197</v>
      </c>
      <c r="F32" s="9" t="s">
        <v>198</v>
      </c>
      <c r="G32" s="9" t="s">
        <v>195</v>
      </c>
      <c r="H32" s="24">
        <f>'Promedio NC'!C29/'Promedio NC'!$C$3</f>
        <v>0</v>
      </c>
      <c r="I32" s="25">
        <f>Eventos!C28+Eventos!F28+Eventos!I28</f>
        <v>0</v>
      </c>
      <c r="J32" s="9" t="s">
        <v>34</v>
      </c>
      <c r="K32" s="31">
        <v>3</v>
      </c>
      <c r="L32" s="31">
        <v>4</v>
      </c>
      <c r="M32" s="30">
        <f t="shared" ref="M32" si="5">IF(H32&gt;=0.71,5,IF(H32&gt;=0.51,4,IF(H32&gt;=0.21,3,IF(H32&gt;0,2,1))))</f>
        <v>1</v>
      </c>
      <c r="N32" s="32">
        <v>1</v>
      </c>
      <c r="O32" s="38">
        <f t="shared" si="0"/>
        <v>3.5</v>
      </c>
      <c r="P32" s="27" t="str">
        <f t="shared" si="1"/>
        <v>Bajo</v>
      </c>
      <c r="Q32" s="9" t="s">
        <v>70</v>
      </c>
      <c r="R32" s="9" t="s">
        <v>117</v>
      </c>
    </row>
    <row r="33" spans="1:18" ht="92.25" customHeight="1" x14ac:dyDescent="0.35">
      <c r="A33" s="37">
        <v>27</v>
      </c>
      <c r="B33" s="37" t="s">
        <v>199</v>
      </c>
      <c r="C33" s="37" t="s">
        <v>241</v>
      </c>
      <c r="D33" s="37" t="s">
        <v>39</v>
      </c>
      <c r="E33" s="23" t="s">
        <v>200</v>
      </c>
      <c r="F33" s="37" t="s">
        <v>141</v>
      </c>
      <c r="G33" s="37" t="s">
        <v>142</v>
      </c>
      <c r="H33" s="24">
        <f>'Promedio NC'!C30/'Promedio NC'!$C$3</f>
        <v>0</v>
      </c>
      <c r="I33" s="25">
        <f>Eventos!C29+Eventos!F29+Eventos!I29</f>
        <v>0</v>
      </c>
      <c r="J33" s="37" t="s">
        <v>34</v>
      </c>
      <c r="K33" s="25">
        <v>5</v>
      </c>
      <c r="L33" s="25">
        <v>4</v>
      </c>
      <c r="M33" s="24">
        <f t="shared" ref="M33" si="6">IF(H33&gt;=0.71,5,IF(H33&gt;=0.51,4,IF(H33&gt;=0.21,3,IF(H33&gt;0,2,1))))</f>
        <v>1</v>
      </c>
      <c r="N33" s="26">
        <v>1</v>
      </c>
      <c r="O33" s="38">
        <f t="shared" si="0"/>
        <v>4.5</v>
      </c>
      <c r="P33" s="27" t="str">
        <f t="shared" si="1"/>
        <v>Medio</v>
      </c>
      <c r="Q33" s="37" t="s">
        <v>67</v>
      </c>
      <c r="R33" s="37" t="s">
        <v>112</v>
      </c>
    </row>
    <row r="34" spans="1:18" ht="112" x14ac:dyDescent="0.35">
      <c r="A34" s="37">
        <v>28</v>
      </c>
      <c r="B34" s="37" t="s">
        <v>201</v>
      </c>
      <c r="C34" s="37" t="s">
        <v>101</v>
      </c>
      <c r="D34" s="37" t="s">
        <v>22</v>
      </c>
      <c r="E34" s="23" t="s">
        <v>202</v>
      </c>
      <c r="F34" s="37" t="s">
        <v>203</v>
      </c>
      <c r="G34" s="37" t="s">
        <v>218</v>
      </c>
      <c r="H34" s="24">
        <f>'Promedio NC'!C31/'Promedio NC'!$C$3</f>
        <v>6.4516129032258063E-2</v>
      </c>
      <c r="I34" s="25">
        <f>Eventos!C30+Eventos!F30+Eventos!I30</f>
        <v>0</v>
      </c>
      <c r="J34" s="37" t="s">
        <v>34</v>
      </c>
      <c r="K34" s="25">
        <v>3</v>
      </c>
      <c r="L34" s="25">
        <v>3</v>
      </c>
      <c r="M34" s="24">
        <f>IF(H34&gt;=0.71,5,IF(H34&gt;=0.51,4,IF(H34&gt;=0.21,3,IF(H34&gt;0,2,1))))</f>
        <v>2</v>
      </c>
      <c r="N34" s="26">
        <v>1</v>
      </c>
      <c r="O34" s="38">
        <f t="shared" si="0"/>
        <v>4.5</v>
      </c>
      <c r="P34" s="27" t="str">
        <f t="shared" si="1"/>
        <v>Medio</v>
      </c>
      <c r="Q34" s="37" t="s">
        <v>130</v>
      </c>
      <c r="R34" s="37" t="s">
        <v>132</v>
      </c>
    </row>
    <row r="35" spans="1:18" ht="68.25" customHeight="1" x14ac:dyDescent="0.35">
      <c r="A35" s="37">
        <v>29</v>
      </c>
      <c r="B35" s="22" t="s">
        <v>204</v>
      </c>
      <c r="C35" s="22" t="s">
        <v>205</v>
      </c>
      <c r="D35" s="37" t="s">
        <v>22</v>
      </c>
      <c r="E35" s="23" t="s">
        <v>47</v>
      </c>
      <c r="F35" s="37" t="s">
        <v>53</v>
      </c>
      <c r="G35" s="37" t="s">
        <v>54</v>
      </c>
      <c r="H35" s="24">
        <f>'Promedio NC'!C32/'Promedio NC'!$C$3</f>
        <v>0</v>
      </c>
      <c r="I35" s="25">
        <f>Eventos!C31+Eventos!F31+Eventos!I31</f>
        <v>0</v>
      </c>
      <c r="J35" s="37" t="s">
        <v>35</v>
      </c>
      <c r="K35" s="25">
        <v>3</v>
      </c>
      <c r="L35" s="25">
        <v>3</v>
      </c>
      <c r="M35" s="24">
        <f>IF(H35&gt;=0.71,5,IF(H35&gt;=0.51,4,IF(H35&gt;=0.21,3,IF(H35&gt;0,2,1))))</f>
        <v>1</v>
      </c>
      <c r="N35" s="26">
        <v>1</v>
      </c>
      <c r="O35" s="38">
        <f t="shared" si="0"/>
        <v>3</v>
      </c>
      <c r="P35" s="27" t="str">
        <f t="shared" si="1"/>
        <v>Bajo</v>
      </c>
      <c r="Q35" s="37" t="s">
        <v>67</v>
      </c>
      <c r="R35" s="37" t="s">
        <v>112</v>
      </c>
    </row>
    <row r="36" spans="1:18" ht="75" customHeight="1" x14ac:dyDescent="0.35">
      <c r="A36" s="37">
        <v>30</v>
      </c>
      <c r="B36" s="37" t="s">
        <v>204</v>
      </c>
      <c r="C36" s="37" t="s">
        <v>103</v>
      </c>
      <c r="D36" s="37" t="s">
        <v>22</v>
      </c>
      <c r="E36" s="23" t="s">
        <v>133</v>
      </c>
      <c r="F36" s="37" t="s">
        <v>131</v>
      </c>
      <c r="G36" s="37" t="s">
        <v>218</v>
      </c>
      <c r="H36" s="24">
        <f>'Promedio NC'!C33/'Promedio NC'!$C$3</f>
        <v>0</v>
      </c>
      <c r="I36" s="25">
        <f>Eventos!C32+Eventos!F32+Eventos!I32</f>
        <v>0</v>
      </c>
      <c r="J36" s="37" t="s">
        <v>34</v>
      </c>
      <c r="K36" s="25">
        <v>4</v>
      </c>
      <c r="L36" s="25">
        <v>4</v>
      </c>
      <c r="M36" s="24">
        <f>IF(H36&gt;=0.71,5,IF(H36&gt;=0.51,4,IF(H36&gt;=0.21,3,IF(H36&gt;0,2,1))))</f>
        <v>1</v>
      </c>
      <c r="N36" s="26">
        <v>1</v>
      </c>
      <c r="O36" s="38">
        <f t="shared" si="0"/>
        <v>4</v>
      </c>
      <c r="P36" s="27" t="str">
        <f t="shared" si="1"/>
        <v>Bajo</v>
      </c>
      <c r="Q36" s="37" t="s">
        <v>67</v>
      </c>
      <c r="R36" s="37" t="s">
        <v>112</v>
      </c>
    </row>
    <row r="37" spans="1:18" s="39" customFormat="1" ht="64" x14ac:dyDescent="0.35">
      <c r="A37" s="37">
        <v>31</v>
      </c>
      <c r="B37" s="37" t="s">
        <v>204</v>
      </c>
      <c r="C37" s="37" t="s">
        <v>103</v>
      </c>
      <c r="D37" s="9" t="s">
        <v>39</v>
      </c>
      <c r="E37" s="28" t="s">
        <v>207</v>
      </c>
      <c r="F37" s="9" t="s">
        <v>206</v>
      </c>
      <c r="G37" s="9" t="s">
        <v>218</v>
      </c>
      <c r="H37" s="24">
        <f>'Promedio NC'!C34/'Promedio NC'!$C$3</f>
        <v>3.2258064516129031E-2</v>
      </c>
      <c r="I37" s="25">
        <f>Eventos!C33+Eventos!F33+Eventos!I33</f>
        <v>0</v>
      </c>
      <c r="J37" s="9" t="s">
        <v>35</v>
      </c>
      <c r="K37" s="31">
        <v>4</v>
      </c>
      <c r="L37" s="31">
        <v>3</v>
      </c>
      <c r="M37" s="30">
        <f t="shared" ref="M37" si="7">IF(H37&gt;=0.71,5,IF(H37&gt;=0.51,4,IF(H37&gt;=0.21,3,IF(H37&gt;0,2,1))))</f>
        <v>2</v>
      </c>
      <c r="N37" s="32">
        <v>1</v>
      </c>
      <c r="O37" s="38">
        <f t="shared" si="0"/>
        <v>5.25</v>
      </c>
      <c r="P37" s="27" t="str">
        <f t="shared" si="1"/>
        <v>Medio</v>
      </c>
      <c r="Q37" s="37" t="s">
        <v>67</v>
      </c>
      <c r="R37" s="37" t="s">
        <v>112</v>
      </c>
    </row>
    <row r="38" spans="1:18" s="39" customFormat="1" ht="96" x14ac:dyDescent="0.35">
      <c r="A38" s="37">
        <v>32</v>
      </c>
      <c r="B38" s="9" t="s">
        <v>211</v>
      </c>
      <c r="C38" s="9" t="s">
        <v>208</v>
      </c>
      <c r="D38" s="9" t="s">
        <v>39</v>
      </c>
      <c r="E38" s="28" t="s">
        <v>209</v>
      </c>
      <c r="F38" s="9" t="s">
        <v>210</v>
      </c>
      <c r="G38" s="9" t="s">
        <v>217</v>
      </c>
      <c r="H38" s="24">
        <f>'Promedio NC'!C35/'Promedio NC'!$C$3</f>
        <v>0</v>
      </c>
      <c r="I38" s="25">
        <f>Eventos!C34+Eventos!F34+Eventos!I34</f>
        <v>0</v>
      </c>
      <c r="J38" s="9" t="s">
        <v>34</v>
      </c>
      <c r="K38" s="31">
        <v>5</v>
      </c>
      <c r="L38" s="31">
        <v>4</v>
      </c>
      <c r="M38" s="30">
        <f t="shared" ref="M38" si="8">IF(H38&gt;=0.71,5,IF(H38&gt;=0.51,4,IF(H38&gt;=0.21,3,IF(H38&gt;0,2,1))))</f>
        <v>1</v>
      </c>
      <c r="N38" s="32">
        <v>1</v>
      </c>
      <c r="O38" s="38">
        <f t="shared" si="0"/>
        <v>4.5</v>
      </c>
      <c r="P38" s="27" t="str">
        <f t="shared" si="1"/>
        <v>Medio</v>
      </c>
      <c r="Q38" s="37" t="s">
        <v>67</v>
      </c>
      <c r="R38" s="37" t="s">
        <v>112</v>
      </c>
    </row>
    <row r="39" spans="1:18" s="39" customFormat="1" ht="80" x14ac:dyDescent="0.35">
      <c r="A39" s="37">
        <v>33</v>
      </c>
      <c r="B39" s="9" t="s">
        <v>212</v>
      </c>
      <c r="C39" s="9" t="s">
        <v>213</v>
      </c>
      <c r="D39" s="9" t="s">
        <v>39</v>
      </c>
      <c r="E39" s="28" t="s">
        <v>214</v>
      </c>
      <c r="F39" s="9" t="s">
        <v>215</v>
      </c>
      <c r="G39" s="9" t="s">
        <v>216</v>
      </c>
      <c r="H39" s="24">
        <f>'Promedio NC'!C36/'Promedio NC'!$C$3</f>
        <v>3.2258064516129031E-2</v>
      </c>
      <c r="I39" s="25">
        <f>Eventos!C35+Eventos!F35+Eventos!I35</f>
        <v>0</v>
      </c>
      <c r="J39" s="9" t="s">
        <v>34</v>
      </c>
      <c r="K39" s="31">
        <v>1</v>
      </c>
      <c r="L39" s="31">
        <v>3</v>
      </c>
      <c r="M39" s="30">
        <f t="shared" ref="M39" si="9">IF(H39&gt;=0.71,5,IF(H39&gt;=0.51,4,IF(H39&gt;=0.21,3,IF(H39&gt;0,2,1))))</f>
        <v>2</v>
      </c>
      <c r="N39" s="32">
        <v>1</v>
      </c>
      <c r="O39" s="38">
        <f t="shared" si="0"/>
        <v>3</v>
      </c>
      <c r="P39" s="27" t="str">
        <f t="shared" si="1"/>
        <v>Bajo</v>
      </c>
      <c r="Q39" s="37" t="s">
        <v>67</v>
      </c>
      <c r="R39" s="37" t="s">
        <v>112</v>
      </c>
    </row>
    <row r="40" spans="1:18" ht="81" customHeight="1" x14ac:dyDescent="0.35">
      <c r="A40" s="37">
        <v>34</v>
      </c>
      <c r="B40" s="37" t="s">
        <v>220</v>
      </c>
      <c r="C40" s="37" t="s">
        <v>219</v>
      </c>
      <c r="D40" s="37" t="s">
        <v>26</v>
      </c>
      <c r="E40" s="23" t="s">
        <v>221</v>
      </c>
      <c r="F40" s="37" t="s">
        <v>134</v>
      </c>
      <c r="G40" s="37" t="s">
        <v>223</v>
      </c>
      <c r="H40" s="24">
        <f>'Promedio NC'!C37/'Promedio NC'!$C$3</f>
        <v>6.4516129032258063E-2</v>
      </c>
      <c r="I40" s="25">
        <f>Eventos!C36+Eventos!F36+Eventos!I36</f>
        <v>0</v>
      </c>
      <c r="J40" s="37" t="s">
        <v>34</v>
      </c>
      <c r="K40" s="25">
        <v>4</v>
      </c>
      <c r="L40" s="25">
        <v>4</v>
      </c>
      <c r="M40" s="24">
        <f t="shared" ref="M40:M42" si="10">IF(H40&gt;=0.71,5,IF(H40&gt;=0.51,4,IF(H40&gt;=0.21,3,IF(H40&gt;0,2,1))))</f>
        <v>2</v>
      </c>
      <c r="N40" s="26">
        <v>1</v>
      </c>
      <c r="O40" s="38">
        <f t="shared" si="0"/>
        <v>6</v>
      </c>
      <c r="P40" s="27" t="str">
        <f t="shared" si="1"/>
        <v>Medio</v>
      </c>
      <c r="Q40" s="37" t="s">
        <v>67</v>
      </c>
      <c r="R40" s="37" t="s">
        <v>112</v>
      </c>
    </row>
    <row r="41" spans="1:18" ht="80" x14ac:dyDescent="0.35">
      <c r="A41" s="37">
        <v>35</v>
      </c>
      <c r="B41" s="37" t="s">
        <v>220</v>
      </c>
      <c r="C41" s="37" t="s">
        <v>219</v>
      </c>
      <c r="D41" s="37" t="s">
        <v>39</v>
      </c>
      <c r="E41" s="23" t="s">
        <v>222</v>
      </c>
      <c r="F41" s="37" t="s">
        <v>135</v>
      </c>
      <c r="G41" s="37" t="s">
        <v>224</v>
      </c>
      <c r="H41" s="24">
        <f>'Promedio NC'!C38/'Promedio NC'!$C$3</f>
        <v>0</v>
      </c>
      <c r="I41" s="25">
        <f>Eventos!C37+Eventos!F37+Eventos!I37</f>
        <v>0</v>
      </c>
      <c r="J41" s="37" t="s">
        <v>34</v>
      </c>
      <c r="K41" s="25">
        <v>4</v>
      </c>
      <c r="L41" s="25">
        <v>3</v>
      </c>
      <c r="M41" s="24">
        <f t="shared" si="10"/>
        <v>1</v>
      </c>
      <c r="N41" s="26">
        <v>1</v>
      </c>
      <c r="O41" s="38">
        <f t="shared" si="0"/>
        <v>3.5</v>
      </c>
      <c r="P41" s="27" t="str">
        <f t="shared" si="1"/>
        <v>Bajo</v>
      </c>
      <c r="Q41" s="37" t="s">
        <v>68</v>
      </c>
      <c r="R41" s="37" t="s">
        <v>112</v>
      </c>
    </row>
    <row r="42" spans="1:18" ht="92.25" customHeight="1" x14ac:dyDescent="0.35">
      <c r="A42" s="37">
        <v>36</v>
      </c>
      <c r="B42" s="37" t="s">
        <v>225</v>
      </c>
      <c r="C42" s="37" t="s">
        <v>106</v>
      </c>
      <c r="D42" s="37" t="s">
        <v>39</v>
      </c>
      <c r="E42" s="23" t="s">
        <v>238</v>
      </c>
      <c r="F42" s="37" t="s">
        <v>226</v>
      </c>
      <c r="G42" s="37" t="s">
        <v>227</v>
      </c>
      <c r="H42" s="24">
        <f>'Promedio NC'!C39/'Promedio NC'!$C$3</f>
        <v>0</v>
      </c>
      <c r="I42" s="25">
        <f>Eventos!C38+Eventos!F38+Eventos!I38</f>
        <v>0</v>
      </c>
      <c r="J42" s="37" t="s">
        <v>34</v>
      </c>
      <c r="K42" s="25">
        <v>5</v>
      </c>
      <c r="L42" s="25">
        <v>4</v>
      </c>
      <c r="M42" s="24">
        <f t="shared" si="10"/>
        <v>1</v>
      </c>
      <c r="N42" s="26">
        <v>1</v>
      </c>
      <c r="O42" s="38">
        <f t="shared" si="0"/>
        <v>4.5</v>
      </c>
      <c r="P42" s="27" t="str">
        <f t="shared" si="1"/>
        <v>Medio</v>
      </c>
      <c r="Q42" s="37" t="s">
        <v>145</v>
      </c>
      <c r="R42" s="37" t="s">
        <v>112</v>
      </c>
    </row>
    <row r="43" spans="1:18" ht="128" x14ac:dyDescent="0.35">
      <c r="A43" s="37">
        <v>37</v>
      </c>
      <c r="B43" s="37" t="s">
        <v>225</v>
      </c>
      <c r="C43" s="37" t="s">
        <v>106</v>
      </c>
      <c r="D43" s="37" t="s">
        <v>39</v>
      </c>
      <c r="E43" s="23" t="s">
        <v>228</v>
      </c>
      <c r="F43" s="37" t="s">
        <v>136</v>
      </c>
      <c r="G43" s="37" t="s">
        <v>230</v>
      </c>
      <c r="H43" s="24">
        <f>'Promedio NC'!C40/'Promedio NC'!$C$3</f>
        <v>0</v>
      </c>
      <c r="I43" s="25">
        <f>Eventos!C39+Eventos!F39+Eventos!I39</f>
        <v>0</v>
      </c>
      <c r="J43" s="37" t="s">
        <v>34</v>
      </c>
      <c r="K43" s="25">
        <v>5</v>
      </c>
      <c r="L43" s="25">
        <v>4</v>
      </c>
      <c r="M43" s="24">
        <f t="shared" ref="M43:M44" si="11">IF(H43&gt;=0.71,5,IF(H43&gt;=0.51,4,IF(H43&gt;=0.21,3,IF(H43&gt;0,2,1))))</f>
        <v>1</v>
      </c>
      <c r="N43" s="26">
        <v>1</v>
      </c>
      <c r="O43" s="38">
        <f t="shared" si="0"/>
        <v>4.5</v>
      </c>
      <c r="P43" s="27" t="str">
        <f t="shared" si="1"/>
        <v>Medio</v>
      </c>
      <c r="Q43" s="37" t="s">
        <v>145</v>
      </c>
      <c r="R43" s="37" t="s">
        <v>112</v>
      </c>
    </row>
    <row r="44" spans="1:18" ht="89.25" customHeight="1" x14ac:dyDescent="0.35">
      <c r="A44" s="37">
        <v>38</v>
      </c>
      <c r="B44" s="37" t="s">
        <v>225</v>
      </c>
      <c r="C44" s="37" t="s">
        <v>106</v>
      </c>
      <c r="D44" s="37" t="s">
        <v>39</v>
      </c>
      <c r="E44" s="23" t="s">
        <v>231</v>
      </c>
      <c r="F44" s="37" t="s">
        <v>137</v>
      </c>
      <c r="G44" s="37" t="s">
        <v>229</v>
      </c>
      <c r="H44" s="24">
        <f>'Promedio NC'!C41/'Promedio NC'!$C$3</f>
        <v>0</v>
      </c>
      <c r="I44" s="25">
        <f>Eventos!C40+Eventos!F40+Eventos!I40</f>
        <v>0</v>
      </c>
      <c r="J44" s="37" t="s">
        <v>34</v>
      </c>
      <c r="K44" s="25">
        <v>5</v>
      </c>
      <c r="L44" s="25">
        <v>4</v>
      </c>
      <c r="M44" s="24">
        <f t="shared" si="11"/>
        <v>1</v>
      </c>
      <c r="N44" s="26">
        <v>1</v>
      </c>
      <c r="O44" s="38">
        <f t="shared" si="0"/>
        <v>4.5</v>
      </c>
      <c r="P44" s="27" t="str">
        <f t="shared" si="1"/>
        <v>Medio</v>
      </c>
      <c r="Q44" s="37" t="s">
        <v>145</v>
      </c>
      <c r="R44" s="37" t="s">
        <v>112</v>
      </c>
    </row>
    <row r="45" spans="1:18" ht="72" customHeight="1" x14ac:dyDescent="0.35">
      <c r="A45" s="37">
        <v>39</v>
      </c>
      <c r="B45" s="37" t="s">
        <v>232</v>
      </c>
      <c r="C45" s="37" t="s">
        <v>108</v>
      </c>
      <c r="D45" s="37" t="s">
        <v>39</v>
      </c>
      <c r="E45" s="23" t="s">
        <v>237</v>
      </c>
      <c r="F45" s="37" t="s">
        <v>138</v>
      </c>
      <c r="G45" s="37" t="s">
        <v>139</v>
      </c>
      <c r="H45" s="24">
        <f>'Promedio NC'!C42/'Promedio NC'!$C$3</f>
        <v>3.2258064516129031E-2</v>
      </c>
      <c r="I45" s="25">
        <f>Eventos!C41+Eventos!F41+Eventos!I41</f>
        <v>0</v>
      </c>
      <c r="J45" s="37" t="s">
        <v>34</v>
      </c>
      <c r="K45" s="25">
        <v>4</v>
      </c>
      <c r="L45" s="25">
        <v>2</v>
      </c>
      <c r="M45" s="24">
        <f t="shared" ref="M45" si="12">IF(H45&gt;=0.71,5,IF(H45&gt;=0.51,4,IF(H45&gt;=0.21,3,IF(H45&gt;0,2,1))))</f>
        <v>2</v>
      </c>
      <c r="N45" s="26">
        <v>1</v>
      </c>
      <c r="O45" s="38">
        <f t="shared" si="0"/>
        <v>4.5</v>
      </c>
      <c r="P45" s="27" t="str">
        <f t="shared" si="1"/>
        <v>Medio</v>
      </c>
      <c r="Q45" s="37" t="s">
        <v>67</v>
      </c>
      <c r="R45" s="37" t="s">
        <v>112</v>
      </c>
    </row>
    <row r="46" spans="1:18" ht="88.5" customHeight="1" x14ac:dyDescent="0.35">
      <c r="A46" s="37">
        <v>40</v>
      </c>
      <c r="B46" s="37" t="s">
        <v>232</v>
      </c>
      <c r="C46" s="37" t="s">
        <v>108</v>
      </c>
      <c r="D46" s="37" t="s">
        <v>39</v>
      </c>
      <c r="E46" s="23" t="s">
        <v>233</v>
      </c>
      <c r="F46" s="37" t="s">
        <v>234</v>
      </c>
      <c r="G46" s="37" t="s">
        <v>235</v>
      </c>
      <c r="H46" s="24">
        <f>'Promedio NC'!C43/'Promedio NC'!$C$3</f>
        <v>0</v>
      </c>
      <c r="I46" s="25">
        <f>Eventos!C42+Eventos!F42+Eventos!I42</f>
        <v>0</v>
      </c>
      <c r="J46" s="37" t="s">
        <v>34</v>
      </c>
      <c r="K46" s="25">
        <v>5</v>
      </c>
      <c r="L46" s="25">
        <v>3</v>
      </c>
      <c r="M46" s="24">
        <f>IF(H46&gt;=0.71,5,IF(H46&gt;=0.51,4,IF(H46&gt;=0.21,3,IF(H46&gt;0,2,1))))</f>
        <v>1</v>
      </c>
      <c r="N46" s="26">
        <v>1</v>
      </c>
      <c r="O46" s="38">
        <f t="shared" si="0"/>
        <v>4</v>
      </c>
      <c r="P46" s="27" t="str">
        <f t="shared" si="1"/>
        <v>Bajo</v>
      </c>
      <c r="Q46" s="37" t="s">
        <v>67</v>
      </c>
      <c r="R46" s="37" t="s">
        <v>112</v>
      </c>
    </row>
    <row r="47" spans="1:18" ht="81" customHeight="1" x14ac:dyDescent="0.35">
      <c r="A47" s="37">
        <v>41</v>
      </c>
      <c r="B47" s="37" t="s">
        <v>232</v>
      </c>
      <c r="C47" s="37" t="s">
        <v>108</v>
      </c>
      <c r="D47" s="37" t="s">
        <v>39</v>
      </c>
      <c r="E47" s="28" t="s">
        <v>236</v>
      </c>
      <c r="F47" s="9" t="s">
        <v>104</v>
      </c>
      <c r="G47" s="9" t="s">
        <v>239</v>
      </c>
      <c r="H47" s="24">
        <f>'Promedio NC'!C44/'Promedio NC'!$C$3</f>
        <v>0</v>
      </c>
      <c r="I47" s="25">
        <f>Eventos!C43+Eventos!F43+Eventos!I43</f>
        <v>0</v>
      </c>
      <c r="J47" s="37" t="s">
        <v>34</v>
      </c>
      <c r="K47" s="25">
        <v>2</v>
      </c>
      <c r="L47" s="25">
        <v>4</v>
      </c>
      <c r="M47" s="24">
        <f t="shared" si="2"/>
        <v>1</v>
      </c>
      <c r="N47" s="26">
        <v>1</v>
      </c>
      <c r="O47" s="38">
        <f t="shared" si="0"/>
        <v>3</v>
      </c>
      <c r="P47" s="27" t="str">
        <f t="shared" si="1"/>
        <v>Bajo</v>
      </c>
      <c r="Q47" s="37" t="s">
        <v>67</v>
      </c>
      <c r="R47" s="37" t="s">
        <v>112</v>
      </c>
    </row>
    <row r="48" spans="1:18" ht="92.25" customHeight="1" x14ac:dyDescent="0.35">
      <c r="A48" s="37">
        <v>42</v>
      </c>
      <c r="B48" s="37" t="s">
        <v>199</v>
      </c>
      <c r="C48" s="37" t="s">
        <v>240</v>
      </c>
      <c r="D48" s="37" t="s">
        <v>39</v>
      </c>
      <c r="E48" s="23" t="s">
        <v>244</v>
      </c>
      <c r="F48" s="37" t="s">
        <v>242</v>
      </c>
      <c r="G48" s="37" t="s">
        <v>243</v>
      </c>
      <c r="H48" s="24">
        <f>'Promedio NC'!C45/'Promedio NC'!$C$3</f>
        <v>0</v>
      </c>
      <c r="I48" s="25">
        <f>Eventos!C44+Eventos!F44+Eventos!I44</f>
        <v>0</v>
      </c>
      <c r="J48" s="37" t="s">
        <v>34</v>
      </c>
      <c r="K48" s="25">
        <v>5</v>
      </c>
      <c r="L48" s="25">
        <v>4</v>
      </c>
      <c r="M48" s="24">
        <f t="shared" si="2"/>
        <v>1</v>
      </c>
      <c r="N48" s="26">
        <v>1</v>
      </c>
      <c r="O48" s="38">
        <f t="shared" si="0"/>
        <v>4.5</v>
      </c>
      <c r="P48" s="27" t="str">
        <f t="shared" si="1"/>
        <v>Medio</v>
      </c>
      <c r="Q48" s="37" t="s">
        <v>67</v>
      </c>
      <c r="R48" s="37" t="s">
        <v>112</v>
      </c>
    </row>
    <row r="49" spans="1:18" ht="81" customHeight="1" x14ac:dyDescent="0.35">
      <c r="A49" s="37">
        <v>43</v>
      </c>
      <c r="B49" s="37" t="s">
        <v>246</v>
      </c>
      <c r="C49" s="37" t="s">
        <v>245</v>
      </c>
      <c r="D49" s="37" t="s">
        <v>39</v>
      </c>
      <c r="E49" s="28" t="s">
        <v>247</v>
      </c>
      <c r="F49" s="9" t="s">
        <v>248</v>
      </c>
      <c r="G49" s="9" t="s">
        <v>249</v>
      </c>
      <c r="H49" s="24">
        <f>'Promedio NC'!C46/'Promedio NC'!$C$3</f>
        <v>0</v>
      </c>
      <c r="I49" s="25">
        <f>Eventos!C45+Eventos!F45+Eventos!I45</f>
        <v>0</v>
      </c>
      <c r="J49" s="37" t="s">
        <v>34</v>
      </c>
      <c r="K49" s="25">
        <v>5</v>
      </c>
      <c r="L49" s="25">
        <v>4</v>
      </c>
      <c r="M49" s="24">
        <f t="shared" ref="M49" si="13">IF(H49&gt;=0.71,5,IF(H49&gt;=0.51,4,IF(H49&gt;=0.21,3,IF(H49&gt;0,2,1))))</f>
        <v>1</v>
      </c>
      <c r="N49" s="26">
        <v>1</v>
      </c>
      <c r="O49" s="38">
        <f t="shared" si="0"/>
        <v>4.5</v>
      </c>
      <c r="P49" s="27" t="str">
        <f t="shared" si="1"/>
        <v>Medio</v>
      </c>
      <c r="Q49" s="37" t="s">
        <v>67</v>
      </c>
      <c r="R49" s="37" t="s">
        <v>112</v>
      </c>
    </row>
    <row r="50" spans="1:18" ht="96" customHeight="1" x14ac:dyDescent="0.35">
      <c r="A50" s="37">
        <v>44</v>
      </c>
      <c r="B50" s="9" t="s">
        <v>253</v>
      </c>
      <c r="C50" s="40" t="s">
        <v>252</v>
      </c>
      <c r="D50" s="9" t="s">
        <v>39</v>
      </c>
      <c r="E50" s="28" t="s">
        <v>250</v>
      </c>
      <c r="F50" s="9" t="s">
        <v>140</v>
      </c>
      <c r="G50" s="9" t="s">
        <v>251</v>
      </c>
      <c r="H50" s="24">
        <f>'Promedio NC'!C47/'Promedio NC'!$C$3</f>
        <v>0</v>
      </c>
      <c r="I50" s="25">
        <f>Eventos!C46+Eventos!F46+Eventos!I46</f>
        <v>0</v>
      </c>
      <c r="J50" s="9" t="s">
        <v>34</v>
      </c>
      <c r="K50" s="31">
        <v>3</v>
      </c>
      <c r="L50" s="31">
        <v>3</v>
      </c>
      <c r="M50" s="30">
        <v>1</v>
      </c>
      <c r="N50" s="32">
        <v>1</v>
      </c>
      <c r="O50" s="38">
        <f t="shared" si="0"/>
        <v>3</v>
      </c>
      <c r="P50" s="27" t="str">
        <f t="shared" si="1"/>
        <v>Bajo</v>
      </c>
      <c r="Q50" s="37" t="s">
        <v>67</v>
      </c>
      <c r="R50" s="37" t="s">
        <v>112</v>
      </c>
    </row>
    <row r="51" spans="1:18" ht="96" customHeight="1" x14ac:dyDescent="0.35">
      <c r="A51" s="37">
        <v>45</v>
      </c>
      <c r="B51" s="9" t="s">
        <v>254</v>
      </c>
      <c r="C51" s="9">
        <v>11</v>
      </c>
      <c r="D51" s="9" t="s">
        <v>39</v>
      </c>
      <c r="E51" s="28" t="s">
        <v>255</v>
      </c>
      <c r="F51" s="9" t="s">
        <v>256</v>
      </c>
      <c r="G51" s="9" t="s">
        <v>216</v>
      </c>
      <c r="H51" s="24">
        <f>'Promedio NC'!C48/'Promedio NC'!$C$3</f>
        <v>0</v>
      </c>
      <c r="I51" s="25">
        <f>Eventos!C47+Eventos!F47+Eventos!I47</f>
        <v>0</v>
      </c>
      <c r="J51" s="9" t="s">
        <v>34</v>
      </c>
      <c r="K51" s="31">
        <v>1</v>
      </c>
      <c r="L51" s="31">
        <v>3</v>
      </c>
      <c r="M51" s="30">
        <f t="shared" ref="M51" si="14">IF(H51&gt;=0.71,5,IF(H51&gt;=0.51,4,IF(H51&gt;=0.21,3,IF(H51&gt;0,2,1))))</f>
        <v>1</v>
      </c>
      <c r="N51" s="32">
        <v>1</v>
      </c>
      <c r="O51" s="38">
        <f t="shared" si="0"/>
        <v>2</v>
      </c>
      <c r="P51" s="27" t="str">
        <f t="shared" si="1"/>
        <v>Bajo</v>
      </c>
      <c r="Q51" s="37" t="s">
        <v>67</v>
      </c>
      <c r="R51" s="37" t="s">
        <v>112</v>
      </c>
    </row>
    <row r="52" spans="1:18" ht="67.5" customHeight="1" x14ac:dyDescent="0.35">
      <c r="A52" s="37">
        <v>46</v>
      </c>
      <c r="B52" s="22" t="s">
        <v>258</v>
      </c>
      <c r="C52" s="22">
        <v>12</v>
      </c>
      <c r="D52" s="37" t="s">
        <v>39</v>
      </c>
      <c r="E52" s="23" t="s">
        <v>257</v>
      </c>
      <c r="F52" s="37" t="s">
        <v>110</v>
      </c>
      <c r="G52" s="37" t="s">
        <v>111</v>
      </c>
      <c r="H52" s="24">
        <f>'Promedio NC'!C49/'Promedio NC'!$C$3</f>
        <v>0</v>
      </c>
      <c r="I52" s="25">
        <f>Eventos!C48+Eventos!F48+Eventos!I48</f>
        <v>0</v>
      </c>
      <c r="J52" s="37" t="s">
        <v>34</v>
      </c>
      <c r="K52" s="25">
        <v>2</v>
      </c>
      <c r="L52" s="25">
        <v>1</v>
      </c>
      <c r="M52" s="24">
        <f t="shared" si="2"/>
        <v>1</v>
      </c>
      <c r="N52" s="26">
        <v>1</v>
      </c>
      <c r="O52" s="38">
        <f t="shared" si="0"/>
        <v>1.5</v>
      </c>
      <c r="P52" s="27" t="str">
        <f t="shared" si="1"/>
        <v>Bajo</v>
      </c>
      <c r="Q52" s="37" t="s">
        <v>130</v>
      </c>
      <c r="R52" s="37" t="s">
        <v>112</v>
      </c>
    </row>
    <row r="53" spans="1:18" ht="89.25" customHeight="1" x14ac:dyDescent="0.35">
      <c r="A53" s="37">
        <v>47</v>
      </c>
      <c r="B53" s="22" t="s">
        <v>258</v>
      </c>
      <c r="C53" s="22">
        <v>12</v>
      </c>
      <c r="D53" s="37" t="s">
        <v>39</v>
      </c>
      <c r="E53" s="33" t="s">
        <v>259</v>
      </c>
      <c r="F53" s="37" t="s">
        <v>113</v>
      </c>
      <c r="G53" s="37" t="s">
        <v>261</v>
      </c>
      <c r="H53" s="24">
        <f>'Promedio NC'!C50/'Promedio NC'!$C$3</f>
        <v>0</v>
      </c>
      <c r="I53" s="25">
        <f>Eventos!C49+Eventos!F49+Eventos!I49</f>
        <v>0</v>
      </c>
      <c r="J53" s="37" t="s">
        <v>34</v>
      </c>
      <c r="K53" s="34">
        <v>3</v>
      </c>
      <c r="L53" s="34">
        <v>1</v>
      </c>
      <c r="M53" s="24">
        <f t="shared" si="2"/>
        <v>1</v>
      </c>
      <c r="N53" s="35">
        <v>1</v>
      </c>
      <c r="O53" s="38">
        <f t="shared" si="0"/>
        <v>2</v>
      </c>
      <c r="P53" s="27" t="str">
        <f t="shared" si="1"/>
        <v>Bajo</v>
      </c>
      <c r="Q53" s="37" t="s">
        <v>130</v>
      </c>
      <c r="R53" s="37" t="s">
        <v>112</v>
      </c>
    </row>
    <row r="54" spans="1:18" ht="82" customHeight="1" x14ac:dyDescent="0.35">
      <c r="A54" s="37">
        <v>48</v>
      </c>
      <c r="B54" s="22" t="s">
        <v>258</v>
      </c>
      <c r="C54" s="22">
        <v>12</v>
      </c>
      <c r="D54" s="37" t="s">
        <v>39</v>
      </c>
      <c r="E54" s="23" t="s">
        <v>114</v>
      </c>
      <c r="F54" s="37" t="s">
        <v>115</v>
      </c>
      <c r="G54" s="37" t="s">
        <v>116</v>
      </c>
      <c r="H54" s="24">
        <f>'Promedio NC'!C51/'Promedio NC'!$C$3</f>
        <v>0</v>
      </c>
      <c r="I54" s="25">
        <f>Eventos!C50+Eventos!F50+Eventos!I50</f>
        <v>0</v>
      </c>
      <c r="J54" s="37" t="s">
        <v>34</v>
      </c>
      <c r="K54" s="25">
        <v>3</v>
      </c>
      <c r="L54" s="25">
        <v>1</v>
      </c>
      <c r="M54" s="24">
        <f t="shared" si="2"/>
        <v>1</v>
      </c>
      <c r="N54" s="26">
        <v>1</v>
      </c>
      <c r="O54" s="38">
        <f t="shared" si="0"/>
        <v>2</v>
      </c>
      <c r="P54" s="27" t="str">
        <f t="shared" si="1"/>
        <v>Bajo</v>
      </c>
      <c r="Q54" s="37" t="s">
        <v>130</v>
      </c>
      <c r="R54" s="37" t="s">
        <v>117</v>
      </c>
    </row>
    <row r="55" spans="1:18" ht="82" customHeight="1" x14ac:dyDescent="0.35">
      <c r="A55" s="37">
        <v>49</v>
      </c>
      <c r="B55" s="22" t="s">
        <v>258</v>
      </c>
      <c r="C55" s="22">
        <v>12</v>
      </c>
      <c r="D55" s="37" t="s">
        <v>39</v>
      </c>
      <c r="E55" s="23" t="s">
        <v>260</v>
      </c>
      <c r="F55" s="37" t="s">
        <v>118</v>
      </c>
      <c r="G55" s="37" t="s">
        <v>119</v>
      </c>
      <c r="H55" s="24">
        <f>'Promedio NC'!C52/'Promedio NC'!$C$3</f>
        <v>0</v>
      </c>
      <c r="I55" s="25">
        <f>Eventos!C51+Eventos!F51+Eventos!I51</f>
        <v>0</v>
      </c>
      <c r="J55" s="37" t="s">
        <v>34</v>
      </c>
      <c r="K55" s="25">
        <v>5</v>
      </c>
      <c r="L55" s="25">
        <v>4</v>
      </c>
      <c r="M55" s="24">
        <f t="shared" si="2"/>
        <v>1</v>
      </c>
      <c r="N55" s="26">
        <v>1</v>
      </c>
      <c r="O55" s="38">
        <f t="shared" si="0"/>
        <v>4.5</v>
      </c>
      <c r="P55" s="27" t="str">
        <f t="shared" si="1"/>
        <v>Medio</v>
      </c>
      <c r="Q55" s="37" t="s">
        <v>67</v>
      </c>
      <c r="R55" s="37" t="s">
        <v>112</v>
      </c>
    </row>
    <row r="56" spans="1:18" ht="69.75" customHeight="1" x14ac:dyDescent="0.35">
      <c r="A56" s="37">
        <v>50</v>
      </c>
      <c r="B56" s="22" t="s">
        <v>258</v>
      </c>
      <c r="C56" s="22">
        <v>12</v>
      </c>
      <c r="D56" s="37" t="s">
        <v>39</v>
      </c>
      <c r="E56" s="23" t="s">
        <v>120</v>
      </c>
      <c r="F56" s="37" t="s">
        <v>121</v>
      </c>
      <c r="G56" s="37" t="s">
        <v>263</v>
      </c>
      <c r="H56" s="24">
        <f>'Promedio NC'!C53/'Promedio NC'!$C$3</f>
        <v>0</v>
      </c>
      <c r="I56" s="25">
        <f>Eventos!C52+Eventos!F52+Eventos!I52</f>
        <v>0</v>
      </c>
      <c r="J56" s="37" t="s">
        <v>34</v>
      </c>
      <c r="K56" s="25">
        <v>2</v>
      </c>
      <c r="L56" s="25">
        <v>1</v>
      </c>
      <c r="M56" s="24">
        <f t="shared" si="2"/>
        <v>1</v>
      </c>
      <c r="N56" s="26">
        <v>1</v>
      </c>
      <c r="O56" s="38">
        <f t="shared" si="0"/>
        <v>1.5</v>
      </c>
      <c r="P56" s="27" t="str">
        <f t="shared" si="1"/>
        <v>Bajo</v>
      </c>
      <c r="Q56" s="37" t="s">
        <v>130</v>
      </c>
      <c r="R56" s="37" t="s">
        <v>117</v>
      </c>
    </row>
    <row r="57" spans="1:18" ht="72.75" customHeight="1" x14ac:dyDescent="0.35">
      <c r="A57" s="37">
        <v>51</v>
      </c>
      <c r="B57" s="22" t="s">
        <v>258</v>
      </c>
      <c r="C57" s="22">
        <v>12</v>
      </c>
      <c r="D57" s="37" t="s">
        <v>39</v>
      </c>
      <c r="E57" s="23" t="s">
        <v>262</v>
      </c>
      <c r="F57" s="37" t="s">
        <v>122</v>
      </c>
      <c r="G57" s="37" t="s">
        <v>123</v>
      </c>
      <c r="H57" s="24">
        <f>'Promedio NC'!C54/'Promedio NC'!$C$3</f>
        <v>0</v>
      </c>
      <c r="I57" s="25">
        <f>Eventos!C53+Eventos!F53+Eventos!I53</f>
        <v>0</v>
      </c>
      <c r="J57" s="37" t="s">
        <v>34</v>
      </c>
      <c r="K57" s="25">
        <v>3</v>
      </c>
      <c r="L57" s="25">
        <v>1</v>
      </c>
      <c r="M57" s="24">
        <f t="shared" si="2"/>
        <v>1</v>
      </c>
      <c r="N57" s="26">
        <v>1</v>
      </c>
      <c r="O57" s="38">
        <f t="shared" si="0"/>
        <v>2</v>
      </c>
      <c r="P57" s="27" t="str">
        <f t="shared" si="1"/>
        <v>Bajo</v>
      </c>
      <c r="Q57" s="37" t="s">
        <v>67</v>
      </c>
      <c r="R57" s="37" t="s">
        <v>117</v>
      </c>
    </row>
    <row r="58" spans="1:18" ht="57" customHeight="1" x14ac:dyDescent="0.35">
      <c r="A58" s="37">
        <v>52</v>
      </c>
      <c r="B58" s="22" t="s">
        <v>258</v>
      </c>
      <c r="C58" s="22">
        <v>12</v>
      </c>
      <c r="D58" s="37" t="s">
        <v>39</v>
      </c>
      <c r="E58" s="23" t="s">
        <v>124</v>
      </c>
      <c r="F58" s="37" t="s">
        <v>125</v>
      </c>
      <c r="G58" s="37" t="s">
        <v>126</v>
      </c>
      <c r="H58" s="24">
        <f>'Promedio NC'!C55/'Promedio NC'!$C$3</f>
        <v>0</v>
      </c>
      <c r="I58" s="25">
        <f>Eventos!C54+Eventos!F54+Eventos!I54</f>
        <v>0</v>
      </c>
      <c r="J58" s="37" t="s">
        <v>34</v>
      </c>
      <c r="K58" s="25">
        <v>3</v>
      </c>
      <c r="L58" s="25">
        <v>1</v>
      </c>
      <c r="M58" s="24">
        <f t="shared" si="2"/>
        <v>1</v>
      </c>
      <c r="N58" s="26">
        <v>1</v>
      </c>
      <c r="O58" s="38">
        <f t="shared" si="0"/>
        <v>2</v>
      </c>
      <c r="P58" s="27" t="str">
        <f t="shared" si="1"/>
        <v>Bajo</v>
      </c>
      <c r="Q58" s="37" t="s">
        <v>67</v>
      </c>
      <c r="R58" s="37" t="s">
        <v>117</v>
      </c>
    </row>
  </sheetData>
  <mergeCells count="14">
    <mergeCell ref="Q2:R3"/>
    <mergeCell ref="H3:P3"/>
    <mergeCell ref="D2:P2"/>
    <mergeCell ref="Q5:R6"/>
    <mergeCell ref="A2:C3"/>
    <mergeCell ref="A5:A7"/>
    <mergeCell ref="B5:B7"/>
    <mergeCell ref="C5:C7"/>
    <mergeCell ref="K5:N5"/>
    <mergeCell ref="O5:P6"/>
    <mergeCell ref="K6:L6"/>
    <mergeCell ref="M6:N6"/>
    <mergeCell ref="D5:J6"/>
    <mergeCell ref="E3:F3"/>
  </mergeCells>
  <conditionalFormatting sqref="P8:P58">
    <cfRule type="cellIs" dxfId="6" priority="238" operator="equal">
      <formula>"Crítico"</formula>
    </cfRule>
    <cfRule type="cellIs" dxfId="5" priority="239" operator="equal">
      <formula>"Alto"</formula>
    </cfRule>
    <cfRule type="cellIs" dxfId="4" priority="240" operator="equal">
      <formula>"Medio"</formula>
    </cfRule>
  </conditionalFormatting>
  <pageMargins left="0.7" right="0.7" top="0.75" bottom="0.75" header="0.3" footer="0.3"/>
  <pageSetup orientation="portrait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>
          <x14:formula1>
            <xm:f>[1]Hoja1!#REF!</xm:f>
          </x14:formula1>
          <xm:sqref>D52:D58</xm:sqref>
        </x14:dataValidation>
        <x14:dataValidation type="list" allowBlank="1" showInputMessage="1" showErrorMessage="1">
          <x14:formula1>
            <xm:f>[2]Hoja1!#REF!</xm:f>
          </x14:formula1>
          <xm:sqref>J52 J54:J58</xm:sqref>
        </x14:dataValidation>
        <x14:dataValidation type="list" allowBlank="1" showInputMessage="1" showErrorMessage="1">
          <x14:formula1>
            <xm:f>'Data '!$C$3:$C$15</xm:f>
          </x14:formula1>
          <xm:sqref>Q35 Q47 Q52:Q58 Q8:Q31</xm:sqref>
        </x14:dataValidation>
        <x14:dataValidation type="list" allowBlank="1" showInputMessage="1" showErrorMessage="1">
          <x14:formula1>
            <xm:f>'Data '!$B$3:$B$14</xm:f>
          </x14:formula1>
          <xm:sqref>D35 D47 D8:D31</xm:sqref>
        </x14:dataValidation>
        <x14:dataValidation type="list" allowBlank="1" showInputMessage="1" showErrorMessage="1">
          <x14:formula1>
            <xm:f>'Data '!$D$3:$D$14</xm:f>
          </x14:formula1>
          <xm:sqref>J35 J47 J49 J8:J31</xm:sqref>
        </x14:dataValidation>
        <x14:dataValidation type="list" allowBlank="1" showInputMessage="1" showErrorMessage="1">
          <x14:formula1>
            <xm:f>'Data '!$E$3:$E$7</xm:f>
          </x14:formula1>
          <xm:sqref>K8:L58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56"/>
  <sheetViews>
    <sheetView showGridLines="0" workbookViewId="0">
      <selection activeCell="C57" sqref="C57"/>
    </sheetView>
  </sheetViews>
  <sheetFormatPr baseColWidth="10" defaultColWidth="0" defaultRowHeight="17" x14ac:dyDescent="0.45"/>
  <cols>
    <col min="1" max="1" width="11.453125" customWidth="1"/>
    <col min="2" max="2" width="38.54296875" style="44" bestFit="1" customWidth="1"/>
    <col min="3" max="3" width="17" style="43" customWidth="1"/>
    <col min="4" max="4" width="12.453125" style="43" customWidth="1"/>
    <col min="5" max="5" width="11.453125" customWidth="1"/>
    <col min="6" max="6" width="0" hidden="1" customWidth="1"/>
    <col min="7" max="16384" width="11.453125" hidden="1"/>
  </cols>
  <sheetData>
    <row r="3" spans="2:4" x14ac:dyDescent="0.45">
      <c r="B3" s="51" t="s">
        <v>267</v>
      </c>
      <c r="C3" s="53">
        <v>31</v>
      </c>
    </row>
    <row r="4" spans="2:4" ht="34" x14ac:dyDescent="0.35">
      <c r="B4" s="51" t="s">
        <v>268</v>
      </c>
      <c r="C4" s="52" t="s">
        <v>269</v>
      </c>
      <c r="D4" s="51" t="s">
        <v>270</v>
      </c>
    </row>
    <row r="5" spans="2:4" x14ac:dyDescent="0.45">
      <c r="B5" s="45" t="s">
        <v>271</v>
      </c>
      <c r="C5" s="46">
        <v>0</v>
      </c>
      <c r="D5" s="47">
        <f>C5/$C$56</f>
        <v>0</v>
      </c>
    </row>
    <row r="6" spans="2:4" ht="24" customHeight="1" x14ac:dyDescent="0.45">
      <c r="B6" s="45" t="s">
        <v>272</v>
      </c>
      <c r="C6" s="46">
        <v>2</v>
      </c>
      <c r="D6" s="47">
        <f t="shared" ref="D6:D55" si="0">C6/$C$56</f>
        <v>0.13333333333333333</v>
      </c>
    </row>
    <row r="7" spans="2:4" ht="51" x14ac:dyDescent="0.45">
      <c r="B7" s="45" t="s">
        <v>273</v>
      </c>
      <c r="C7" s="46">
        <v>0</v>
      </c>
      <c r="D7" s="47">
        <f t="shared" si="0"/>
        <v>0</v>
      </c>
    </row>
    <row r="8" spans="2:4" ht="34" x14ac:dyDescent="0.45">
      <c r="B8" s="45" t="s">
        <v>274</v>
      </c>
      <c r="C8" s="46">
        <v>1</v>
      </c>
      <c r="D8" s="47">
        <f t="shared" si="0"/>
        <v>6.6666666666666666E-2</v>
      </c>
    </row>
    <row r="9" spans="2:4" x14ac:dyDescent="0.45">
      <c r="B9" s="45" t="s">
        <v>275</v>
      </c>
      <c r="C9" s="46">
        <v>0</v>
      </c>
      <c r="D9" s="47">
        <f t="shared" si="0"/>
        <v>0</v>
      </c>
    </row>
    <row r="10" spans="2:4" x14ac:dyDescent="0.45">
      <c r="B10" s="45" t="s">
        <v>275</v>
      </c>
      <c r="C10" s="46">
        <v>0</v>
      </c>
      <c r="D10" s="47">
        <f t="shared" si="0"/>
        <v>0</v>
      </c>
    </row>
    <row r="11" spans="2:4" x14ac:dyDescent="0.45">
      <c r="B11" s="45" t="s">
        <v>275</v>
      </c>
      <c r="C11" s="46">
        <v>0</v>
      </c>
      <c r="D11" s="47">
        <f t="shared" si="0"/>
        <v>0</v>
      </c>
    </row>
    <row r="12" spans="2:4" x14ac:dyDescent="0.45">
      <c r="B12" s="45" t="s">
        <v>275</v>
      </c>
      <c r="C12" s="46">
        <v>1</v>
      </c>
      <c r="D12" s="47">
        <f t="shared" si="0"/>
        <v>6.6666666666666666E-2</v>
      </c>
    </row>
    <row r="13" spans="2:4" x14ac:dyDescent="0.45">
      <c r="B13" s="45" t="s">
        <v>275</v>
      </c>
      <c r="C13" s="46">
        <v>0</v>
      </c>
      <c r="D13" s="47">
        <f t="shared" si="0"/>
        <v>0</v>
      </c>
    </row>
    <row r="14" spans="2:4" x14ac:dyDescent="0.45">
      <c r="B14" s="45" t="s">
        <v>275</v>
      </c>
      <c r="C14" s="46">
        <v>0</v>
      </c>
      <c r="D14" s="47">
        <f t="shared" si="0"/>
        <v>0</v>
      </c>
    </row>
    <row r="15" spans="2:4" x14ac:dyDescent="0.45">
      <c r="B15" s="45" t="s">
        <v>275</v>
      </c>
      <c r="C15" s="46">
        <v>0</v>
      </c>
      <c r="D15" s="47">
        <f t="shared" si="0"/>
        <v>0</v>
      </c>
    </row>
    <row r="16" spans="2:4" ht="39.75" customHeight="1" x14ac:dyDescent="0.45">
      <c r="B16" s="45" t="s">
        <v>276</v>
      </c>
      <c r="C16" s="46">
        <v>1</v>
      </c>
      <c r="D16" s="47">
        <f t="shared" si="0"/>
        <v>6.6666666666666666E-2</v>
      </c>
    </row>
    <row r="17" spans="2:4" ht="39" customHeight="1" x14ac:dyDescent="0.45">
      <c r="B17" s="45" t="s">
        <v>276</v>
      </c>
      <c r="C17" s="46">
        <v>0</v>
      </c>
      <c r="D17" s="47">
        <f t="shared" si="0"/>
        <v>0</v>
      </c>
    </row>
    <row r="18" spans="2:4" ht="34" x14ac:dyDescent="0.45">
      <c r="B18" s="45" t="s">
        <v>277</v>
      </c>
      <c r="C18" s="46">
        <v>0</v>
      </c>
      <c r="D18" s="47">
        <f t="shared" si="0"/>
        <v>0</v>
      </c>
    </row>
    <row r="19" spans="2:4" x14ac:dyDescent="0.45">
      <c r="B19" s="45" t="s">
        <v>278</v>
      </c>
      <c r="C19" s="46">
        <v>0</v>
      </c>
      <c r="D19" s="47">
        <f t="shared" si="0"/>
        <v>0</v>
      </c>
    </row>
    <row r="20" spans="2:4" x14ac:dyDescent="0.45">
      <c r="B20" s="45" t="s">
        <v>279</v>
      </c>
      <c r="C20" s="46">
        <v>0</v>
      </c>
      <c r="D20" s="47">
        <f t="shared" si="0"/>
        <v>0</v>
      </c>
    </row>
    <row r="21" spans="2:4" ht="51" x14ac:dyDescent="0.45">
      <c r="B21" s="45" t="s">
        <v>280</v>
      </c>
      <c r="C21" s="46">
        <v>0</v>
      </c>
      <c r="D21" s="47">
        <f t="shared" si="0"/>
        <v>0</v>
      </c>
    </row>
    <row r="22" spans="2:4" ht="51" x14ac:dyDescent="0.45">
      <c r="B22" s="45" t="s">
        <v>281</v>
      </c>
      <c r="C22" s="46">
        <v>0</v>
      </c>
      <c r="D22" s="47">
        <f t="shared" si="0"/>
        <v>0</v>
      </c>
    </row>
    <row r="23" spans="2:4" x14ac:dyDescent="0.45">
      <c r="B23" s="45" t="s">
        <v>282</v>
      </c>
      <c r="C23" s="46">
        <v>1</v>
      </c>
      <c r="D23" s="47">
        <f t="shared" si="0"/>
        <v>6.6666666666666666E-2</v>
      </c>
    </row>
    <row r="24" spans="2:4" x14ac:dyDescent="0.45">
      <c r="B24" s="45" t="s">
        <v>283</v>
      </c>
      <c r="C24" s="46">
        <v>0</v>
      </c>
      <c r="D24" s="47">
        <f t="shared" si="0"/>
        <v>0</v>
      </c>
    </row>
    <row r="25" spans="2:4" x14ac:dyDescent="0.45">
      <c r="B25" s="45" t="s">
        <v>283</v>
      </c>
      <c r="C25" s="46">
        <v>0</v>
      </c>
      <c r="D25" s="47">
        <f t="shared" si="0"/>
        <v>0</v>
      </c>
    </row>
    <row r="26" spans="2:4" ht="34" x14ac:dyDescent="0.45">
      <c r="B26" s="45" t="s">
        <v>284</v>
      </c>
      <c r="C26" s="46">
        <v>0</v>
      </c>
      <c r="D26" s="47">
        <f t="shared" si="0"/>
        <v>0</v>
      </c>
    </row>
    <row r="27" spans="2:4" ht="34" x14ac:dyDescent="0.45">
      <c r="B27" s="45" t="s">
        <v>285</v>
      </c>
      <c r="C27" s="46">
        <v>1</v>
      </c>
      <c r="D27" s="47">
        <f t="shared" si="0"/>
        <v>6.6666666666666666E-2</v>
      </c>
    </row>
    <row r="28" spans="2:4" x14ac:dyDescent="0.45">
      <c r="B28" s="45" t="s">
        <v>286</v>
      </c>
      <c r="C28" s="46">
        <v>1</v>
      </c>
      <c r="D28" s="47">
        <f t="shared" si="0"/>
        <v>6.6666666666666666E-2</v>
      </c>
    </row>
    <row r="29" spans="2:4" x14ac:dyDescent="0.45">
      <c r="B29" s="45" t="s">
        <v>287</v>
      </c>
      <c r="C29" s="48">
        <v>0</v>
      </c>
      <c r="D29" s="47">
        <f t="shared" si="0"/>
        <v>0</v>
      </c>
    </row>
    <row r="30" spans="2:4" ht="34" x14ac:dyDescent="0.45">
      <c r="B30" s="45" t="s">
        <v>288</v>
      </c>
      <c r="C30" s="46">
        <v>0</v>
      </c>
      <c r="D30" s="47">
        <f t="shared" si="0"/>
        <v>0</v>
      </c>
    </row>
    <row r="31" spans="2:4" ht="34" x14ac:dyDescent="0.45">
      <c r="B31" s="45" t="s">
        <v>289</v>
      </c>
      <c r="C31" s="46">
        <v>2</v>
      </c>
      <c r="D31" s="47">
        <f t="shared" si="0"/>
        <v>0.13333333333333333</v>
      </c>
    </row>
    <row r="32" spans="2:4" x14ac:dyDescent="0.45">
      <c r="B32" s="45" t="s">
        <v>290</v>
      </c>
      <c r="C32" s="46">
        <v>0</v>
      </c>
      <c r="D32" s="47">
        <f t="shared" si="0"/>
        <v>0</v>
      </c>
    </row>
    <row r="33" spans="2:4" x14ac:dyDescent="0.45">
      <c r="B33" s="45" t="s">
        <v>291</v>
      </c>
      <c r="C33" s="46">
        <v>0</v>
      </c>
      <c r="D33" s="47">
        <f t="shared" si="0"/>
        <v>0</v>
      </c>
    </row>
    <row r="34" spans="2:4" x14ac:dyDescent="0.45">
      <c r="B34" s="45" t="s">
        <v>291</v>
      </c>
      <c r="C34" s="46">
        <v>1</v>
      </c>
      <c r="D34" s="47">
        <f t="shared" si="0"/>
        <v>6.6666666666666666E-2</v>
      </c>
    </row>
    <row r="35" spans="2:4" ht="34" x14ac:dyDescent="0.45">
      <c r="B35" s="45" t="s">
        <v>292</v>
      </c>
      <c r="C35" s="46">
        <v>0</v>
      </c>
      <c r="D35" s="47">
        <f t="shared" si="0"/>
        <v>0</v>
      </c>
    </row>
    <row r="36" spans="2:4" ht="51" x14ac:dyDescent="0.45">
      <c r="B36" s="45" t="s">
        <v>293</v>
      </c>
      <c r="C36" s="46">
        <v>1</v>
      </c>
      <c r="D36" s="47">
        <f t="shared" si="0"/>
        <v>6.6666666666666666E-2</v>
      </c>
    </row>
    <row r="37" spans="2:4" x14ac:dyDescent="0.45">
      <c r="B37" s="45" t="s">
        <v>294</v>
      </c>
      <c r="C37" s="46">
        <v>2</v>
      </c>
      <c r="D37" s="47">
        <f t="shared" si="0"/>
        <v>0.13333333333333333</v>
      </c>
    </row>
    <row r="38" spans="2:4" x14ac:dyDescent="0.45">
      <c r="B38" s="45" t="s">
        <v>294</v>
      </c>
      <c r="C38" s="46">
        <v>0</v>
      </c>
      <c r="D38" s="47">
        <f t="shared" si="0"/>
        <v>0</v>
      </c>
    </row>
    <row r="39" spans="2:4" x14ac:dyDescent="0.45">
      <c r="B39" s="45" t="s">
        <v>295</v>
      </c>
      <c r="C39" s="46">
        <v>0</v>
      </c>
      <c r="D39" s="47">
        <f t="shared" si="0"/>
        <v>0</v>
      </c>
    </row>
    <row r="40" spans="2:4" x14ac:dyDescent="0.45">
      <c r="B40" s="45" t="s">
        <v>295</v>
      </c>
      <c r="C40" s="46">
        <v>0</v>
      </c>
      <c r="D40" s="47">
        <f t="shared" si="0"/>
        <v>0</v>
      </c>
    </row>
    <row r="41" spans="2:4" x14ac:dyDescent="0.45">
      <c r="B41" s="45" t="s">
        <v>295</v>
      </c>
      <c r="C41" s="46">
        <v>0</v>
      </c>
      <c r="D41" s="47">
        <f t="shared" si="0"/>
        <v>0</v>
      </c>
    </row>
    <row r="42" spans="2:4" ht="34" x14ac:dyDescent="0.45">
      <c r="B42" s="45" t="s">
        <v>296</v>
      </c>
      <c r="C42" s="46">
        <v>1</v>
      </c>
      <c r="D42" s="47">
        <f t="shared" si="0"/>
        <v>6.6666666666666666E-2</v>
      </c>
    </row>
    <row r="43" spans="2:4" ht="34" x14ac:dyDescent="0.45">
      <c r="B43" s="45" t="s">
        <v>296</v>
      </c>
      <c r="C43" s="46">
        <v>0</v>
      </c>
      <c r="D43" s="47">
        <f t="shared" si="0"/>
        <v>0</v>
      </c>
    </row>
    <row r="44" spans="2:4" ht="34" x14ac:dyDescent="0.45">
      <c r="B44" s="45" t="s">
        <v>296</v>
      </c>
      <c r="C44" s="46">
        <v>0</v>
      </c>
      <c r="D44" s="47">
        <f t="shared" si="0"/>
        <v>0</v>
      </c>
    </row>
    <row r="45" spans="2:4" ht="34" x14ac:dyDescent="0.45">
      <c r="B45" s="45" t="s">
        <v>297</v>
      </c>
      <c r="C45" s="46">
        <v>0</v>
      </c>
      <c r="D45" s="47">
        <f t="shared" si="0"/>
        <v>0</v>
      </c>
    </row>
    <row r="46" spans="2:4" ht="34" x14ac:dyDescent="0.45">
      <c r="B46" s="45" t="s">
        <v>298</v>
      </c>
      <c r="C46" s="46">
        <v>0</v>
      </c>
      <c r="D46" s="47">
        <f t="shared" si="0"/>
        <v>0</v>
      </c>
    </row>
    <row r="47" spans="2:4" x14ac:dyDescent="0.45">
      <c r="B47" s="45" t="s">
        <v>299</v>
      </c>
      <c r="C47" s="46">
        <v>0</v>
      </c>
      <c r="D47" s="47">
        <f t="shared" si="0"/>
        <v>0</v>
      </c>
    </row>
    <row r="48" spans="2:4" ht="34" x14ac:dyDescent="0.45">
      <c r="B48" s="45" t="s">
        <v>300</v>
      </c>
      <c r="C48" s="46">
        <v>0</v>
      </c>
      <c r="D48" s="47">
        <f t="shared" si="0"/>
        <v>0</v>
      </c>
    </row>
    <row r="49" spans="2:4" x14ac:dyDescent="0.45">
      <c r="B49" s="45" t="s">
        <v>301</v>
      </c>
      <c r="C49" s="46">
        <v>0</v>
      </c>
      <c r="D49" s="47">
        <f t="shared" si="0"/>
        <v>0</v>
      </c>
    </row>
    <row r="50" spans="2:4" x14ac:dyDescent="0.45">
      <c r="B50" s="45" t="s">
        <v>301</v>
      </c>
      <c r="C50" s="46">
        <v>0</v>
      </c>
      <c r="D50" s="47">
        <f t="shared" si="0"/>
        <v>0</v>
      </c>
    </row>
    <row r="51" spans="2:4" x14ac:dyDescent="0.45">
      <c r="B51" s="45" t="s">
        <v>301</v>
      </c>
      <c r="C51" s="46">
        <v>0</v>
      </c>
      <c r="D51" s="47">
        <f t="shared" si="0"/>
        <v>0</v>
      </c>
    </row>
    <row r="52" spans="2:4" x14ac:dyDescent="0.45">
      <c r="B52" s="45" t="s">
        <v>301</v>
      </c>
      <c r="C52" s="46">
        <v>0</v>
      </c>
      <c r="D52" s="47">
        <f t="shared" si="0"/>
        <v>0</v>
      </c>
    </row>
    <row r="53" spans="2:4" x14ac:dyDescent="0.45">
      <c r="B53" s="45" t="s">
        <v>301</v>
      </c>
      <c r="C53" s="46">
        <v>0</v>
      </c>
      <c r="D53" s="47">
        <f t="shared" si="0"/>
        <v>0</v>
      </c>
    </row>
    <row r="54" spans="2:4" x14ac:dyDescent="0.45">
      <c r="B54" s="45" t="s">
        <v>301</v>
      </c>
      <c r="C54" s="46">
        <v>0</v>
      </c>
      <c r="D54" s="47">
        <f t="shared" si="0"/>
        <v>0</v>
      </c>
    </row>
    <row r="55" spans="2:4" x14ac:dyDescent="0.45">
      <c r="B55" s="45" t="s">
        <v>301</v>
      </c>
      <c r="C55" s="46">
        <v>0</v>
      </c>
      <c r="D55" s="47">
        <f t="shared" si="0"/>
        <v>0</v>
      </c>
    </row>
    <row r="56" spans="2:4" x14ac:dyDescent="0.45">
      <c r="B56" s="54" t="s">
        <v>302</v>
      </c>
      <c r="C56" s="49">
        <f>SUM(C5:C54)</f>
        <v>15</v>
      </c>
      <c r="D56" s="50">
        <f>SUM(D5:D54)</f>
        <v>0.99999999999999989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55"/>
  <sheetViews>
    <sheetView showGridLines="0" topLeftCell="D1" workbookViewId="0">
      <selection activeCell="I3" sqref="I3"/>
    </sheetView>
  </sheetViews>
  <sheetFormatPr baseColWidth="10" defaultColWidth="0" defaultRowHeight="14.5" x14ac:dyDescent="0.35"/>
  <cols>
    <col min="1" max="1" width="11.453125" customWidth="1"/>
    <col min="2" max="2" width="38.453125" customWidth="1"/>
    <col min="3" max="3" width="18.7265625" customWidth="1"/>
    <col min="4" max="4" width="11.453125" customWidth="1"/>
    <col min="5" max="5" width="37.54296875" customWidth="1"/>
    <col min="6" max="6" width="23.81640625" customWidth="1"/>
    <col min="7" max="7" width="11.453125" customWidth="1"/>
    <col min="8" max="8" width="40.26953125" customWidth="1"/>
    <col min="9" max="9" width="15.1796875" customWidth="1"/>
    <col min="10" max="10" width="11.453125" customWidth="1"/>
    <col min="11" max="16384" width="11.453125" hidden="1"/>
  </cols>
  <sheetData>
    <row r="2" spans="2:9" ht="17" x14ac:dyDescent="0.35">
      <c r="B2" s="65" t="s">
        <v>303</v>
      </c>
      <c r="C2" s="65"/>
      <c r="E2" s="65" t="s">
        <v>304</v>
      </c>
      <c r="F2" s="65"/>
      <c r="H2" s="65" t="s">
        <v>305</v>
      </c>
      <c r="I2" s="65"/>
    </row>
    <row r="3" spans="2:9" ht="35.25" customHeight="1" x14ac:dyDescent="0.35">
      <c r="B3" s="51" t="s">
        <v>268</v>
      </c>
      <c r="C3" s="52" t="s">
        <v>306</v>
      </c>
      <c r="E3" s="51" t="s">
        <v>268</v>
      </c>
      <c r="F3" s="52" t="s">
        <v>306</v>
      </c>
      <c r="H3" s="51" t="s">
        <v>268</v>
      </c>
      <c r="I3" s="52" t="s">
        <v>306</v>
      </c>
    </row>
    <row r="4" spans="2:9" ht="21" customHeight="1" x14ac:dyDescent="0.45">
      <c r="B4" s="45" t="s">
        <v>271</v>
      </c>
      <c r="C4" s="55">
        <v>0</v>
      </c>
      <c r="E4" s="45" t="s">
        <v>271</v>
      </c>
      <c r="F4" s="55">
        <v>0</v>
      </c>
      <c r="H4" s="45" t="s">
        <v>271</v>
      </c>
      <c r="I4" s="55">
        <v>0</v>
      </c>
    </row>
    <row r="5" spans="2:9" ht="21" customHeight="1" x14ac:dyDescent="0.45">
      <c r="B5" s="45" t="s">
        <v>272</v>
      </c>
      <c r="C5" s="55">
        <v>0</v>
      </c>
      <c r="E5" s="45" t="s">
        <v>272</v>
      </c>
      <c r="F5" s="55">
        <v>0</v>
      </c>
      <c r="H5" s="45" t="s">
        <v>272</v>
      </c>
      <c r="I5" s="55">
        <v>0</v>
      </c>
    </row>
    <row r="6" spans="2:9" ht="21" customHeight="1" x14ac:dyDescent="0.45">
      <c r="B6" s="45" t="s">
        <v>273</v>
      </c>
      <c r="C6" s="55">
        <v>0</v>
      </c>
      <c r="E6" s="45" t="s">
        <v>273</v>
      </c>
      <c r="F6" s="55">
        <v>0</v>
      </c>
      <c r="H6" s="45" t="s">
        <v>273</v>
      </c>
      <c r="I6" s="55">
        <v>0</v>
      </c>
    </row>
    <row r="7" spans="2:9" ht="21" customHeight="1" x14ac:dyDescent="0.45">
      <c r="B7" s="45" t="s">
        <v>274</v>
      </c>
      <c r="C7" s="55">
        <v>0</v>
      </c>
      <c r="E7" s="45" t="s">
        <v>274</v>
      </c>
      <c r="F7" s="55">
        <v>0</v>
      </c>
      <c r="H7" s="45" t="s">
        <v>274</v>
      </c>
      <c r="I7" s="55">
        <v>0</v>
      </c>
    </row>
    <row r="8" spans="2:9" ht="21" customHeight="1" x14ac:dyDescent="0.45">
      <c r="B8" s="45" t="s">
        <v>275</v>
      </c>
      <c r="C8" s="55">
        <v>0</v>
      </c>
      <c r="E8" s="45" t="s">
        <v>275</v>
      </c>
      <c r="F8" s="55">
        <v>0</v>
      </c>
      <c r="H8" s="45" t="s">
        <v>275</v>
      </c>
      <c r="I8" s="55">
        <v>0</v>
      </c>
    </row>
    <row r="9" spans="2:9" ht="21" customHeight="1" x14ac:dyDescent="0.45">
      <c r="B9" s="45" t="s">
        <v>275</v>
      </c>
      <c r="C9" s="55">
        <v>0</v>
      </c>
      <c r="E9" s="45" t="s">
        <v>275</v>
      </c>
      <c r="F9" s="55">
        <v>0</v>
      </c>
      <c r="H9" s="45" t="s">
        <v>275</v>
      </c>
      <c r="I9" s="55">
        <v>0</v>
      </c>
    </row>
    <row r="10" spans="2:9" ht="21" customHeight="1" x14ac:dyDescent="0.45">
      <c r="B10" s="45" t="s">
        <v>275</v>
      </c>
      <c r="C10" s="55">
        <v>0</v>
      </c>
      <c r="E10" s="45" t="s">
        <v>275</v>
      </c>
      <c r="F10" s="55">
        <v>0</v>
      </c>
      <c r="H10" s="45" t="s">
        <v>275</v>
      </c>
      <c r="I10" s="55">
        <v>0</v>
      </c>
    </row>
    <row r="11" spans="2:9" ht="21" customHeight="1" x14ac:dyDescent="0.45">
      <c r="B11" s="45" t="s">
        <v>275</v>
      </c>
      <c r="C11" s="55">
        <v>0</v>
      </c>
      <c r="E11" s="45" t="s">
        <v>275</v>
      </c>
      <c r="F11" s="55">
        <v>0</v>
      </c>
      <c r="H11" s="45" t="s">
        <v>275</v>
      </c>
      <c r="I11" s="55">
        <v>0</v>
      </c>
    </row>
    <row r="12" spans="2:9" ht="21" customHeight="1" x14ac:dyDescent="0.45">
      <c r="B12" s="45" t="s">
        <v>275</v>
      </c>
      <c r="C12" s="55">
        <v>0</v>
      </c>
      <c r="E12" s="45" t="s">
        <v>275</v>
      </c>
      <c r="F12" s="55">
        <v>0</v>
      </c>
      <c r="H12" s="45" t="s">
        <v>275</v>
      </c>
      <c r="I12" s="55">
        <v>0</v>
      </c>
    </row>
    <row r="13" spans="2:9" ht="21" customHeight="1" x14ac:dyDescent="0.45">
      <c r="B13" s="45" t="s">
        <v>275</v>
      </c>
      <c r="C13" s="55">
        <v>0</v>
      </c>
      <c r="E13" s="45" t="s">
        <v>275</v>
      </c>
      <c r="F13" s="55">
        <v>0</v>
      </c>
      <c r="H13" s="45" t="s">
        <v>275</v>
      </c>
      <c r="I13" s="55">
        <v>0</v>
      </c>
    </row>
    <row r="14" spans="2:9" ht="21" customHeight="1" x14ac:dyDescent="0.45">
      <c r="B14" s="45" t="s">
        <v>275</v>
      </c>
      <c r="C14" s="55">
        <v>0</v>
      </c>
      <c r="E14" s="45" t="s">
        <v>275</v>
      </c>
      <c r="F14" s="55">
        <v>0</v>
      </c>
      <c r="H14" s="45" t="s">
        <v>275</v>
      </c>
      <c r="I14" s="55">
        <v>0</v>
      </c>
    </row>
    <row r="15" spans="2:9" ht="21" customHeight="1" x14ac:dyDescent="0.45">
      <c r="B15" s="45" t="s">
        <v>276</v>
      </c>
      <c r="C15" s="55">
        <v>0</v>
      </c>
      <c r="E15" s="45" t="s">
        <v>276</v>
      </c>
      <c r="F15" s="55">
        <v>0</v>
      </c>
      <c r="H15" s="45" t="s">
        <v>276</v>
      </c>
      <c r="I15" s="55">
        <v>0</v>
      </c>
    </row>
    <row r="16" spans="2:9" ht="21" customHeight="1" x14ac:dyDescent="0.45">
      <c r="B16" s="45" t="s">
        <v>276</v>
      </c>
      <c r="C16" s="55">
        <v>0</v>
      </c>
      <c r="E16" s="45" t="s">
        <v>276</v>
      </c>
      <c r="F16" s="55">
        <v>0</v>
      </c>
      <c r="H16" s="45" t="s">
        <v>276</v>
      </c>
      <c r="I16" s="55">
        <v>0</v>
      </c>
    </row>
    <row r="17" spans="2:9" ht="21" customHeight="1" x14ac:dyDescent="0.45">
      <c r="B17" s="45" t="s">
        <v>277</v>
      </c>
      <c r="C17" s="55">
        <v>0</v>
      </c>
      <c r="E17" s="45" t="s">
        <v>277</v>
      </c>
      <c r="F17" s="55">
        <v>0</v>
      </c>
      <c r="H17" s="45" t="s">
        <v>277</v>
      </c>
      <c r="I17" s="55">
        <v>0</v>
      </c>
    </row>
    <row r="18" spans="2:9" ht="21" customHeight="1" x14ac:dyDescent="0.45">
      <c r="B18" s="45" t="s">
        <v>278</v>
      </c>
      <c r="C18" s="55">
        <v>0</v>
      </c>
      <c r="E18" s="45" t="s">
        <v>278</v>
      </c>
      <c r="F18" s="55">
        <v>0</v>
      </c>
      <c r="H18" s="45" t="s">
        <v>278</v>
      </c>
      <c r="I18" s="55">
        <v>0</v>
      </c>
    </row>
    <row r="19" spans="2:9" ht="21" customHeight="1" x14ac:dyDescent="0.45">
      <c r="B19" s="45" t="s">
        <v>279</v>
      </c>
      <c r="C19" s="55">
        <v>0</v>
      </c>
      <c r="E19" s="45" t="s">
        <v>279</v>
      </c>
      <c r="F19" s="55">
        <v>0</v>
      </c>
      <c r="H19" s="45" t="s">
        <v>279</v>
      </c>
      <c r="I19" s="55">
        <v>0</v>
      </c>
    </row>
    <row r="20" spans="2:9" ht="21" customHeight="1" x14ac:dyDescent="0.45">
      <c r="B20" s="45" t="s">
        <v>280</v>
      </c>
      <c r="C20" s="55">
        <v>0</v>
      </c>
      <c r="E20" s="45" t="s">
        <v>280</v>
      </c>
      <c r="F20" s="55">
        <v>0</v>
      </c>
      <c r="H20" s="45" t="s">
        <v>280</v>
      </c>
      <c r="I20" s="55">
        <v>0</v>
      </c>
    </row>
    <row r="21" spans="2:9" ht="21" customHeight="1" x14ac:dyDescent="0.45">
      <c r="B21" s="45" t="s">
        <v>281</v>
      </c>
      <c r="C21" s="55">
        <v>0</v>
      </c>
      <c r="E21" s="45" t="s">
        <v>281</v>
      </c>
      <c r="F21" s="55">
        <v>0</v>
      </c>
      <c r="H21" s="45" t="s">
        <v>281</v>
      </c>
      <c r="I21" s="55">
        <v>0</v>
      </c>
    </row>
    <row r="22" spans="2:9" ht="21" customHeight="1" x14ac:dyDescent="0.45">
      <c r="B22" s="45" t="s">
        <v>282</v>
      </c>
      <c r="C22" s="55">
        <v>0</v>
      </c>
      <c r="E22" s="45" t="s">
        <v>282</v>
      </c>
      <c r="F22" s="55">
        <v>0</v>
      </c>
      <c r="H22" s="45" t="s">
        <v>282</v>
      </c>
      <c r="I22" s="55">
        <v>0</v>
      </c>
    </row>
    <row r="23" spans="2:9" ht="21" customHeight="1" x14ac:dyDescent="0.45">
      <c r="B23" s="45" t="s">
        <v>283</v>
      </c>
      <c r="C23" s="55">
        <v>0</v>
      </c>
      <c r="E23" s="45" t="s">
        <v>283</v>
      </c>
      <c r="F23" s="55">
        <v>0</v>
      </c>
      <c r="H23" s="45" t="s">
        <v>283</v>
      </c>
      <c r="I23" s="55">
        <v>0</v>
      </c>
    </row>
    <row r="24" spans="2:9" ht="21" customHeight="1" x14ac:dyDescent="0.45">
      <c r="B24" s="45" t="s">
        <v>283</v>
      </c>
      <c r="C24" s="55">
        <v>0</v>
      </c>
      <c r="E24" s="45" t="s">
        <v>283</v>
      </c>
      <c r="F24" s="55">
        <v>0</v>
      </c>
      <c r="H24" s="45" t="s">
        <v>283</v>
      </c>
      <c r="I24" s="55">
        <v>0</v>
      </c>
    </row>
    <row r="25" spans="2:9" ht="21" customHeight="1" x14ac:dyDescent="0.45">
      <c r="B25" s="45" t="s">
        <v>284</v>
      </c>
      <c r="C25" s="55">
        <v>0</v>
      </c>
      <c r="E25" s="45" t="s">
        <v>284</v>
      </c>
      <c r="F25" s="55">
        <v>0</v>
      </c>
      <c r="H25" s="45" t="s">
        <v>284</v>
      </c>
      <c r="I25" s="55">
        <v>0</v>
      </c>
    </row>
    <row r="26" spans="2:9" ht="21" customHeight="1" x14ac:dyDescent="0.45">
      <c r="B26" s="45" t="s">
        <v>285</v>
      </c>
      <c r="C26" s="55">
        <v>0</v>
      </c>
      <c r="E26" s="45" t="s">
        <v>285</v>
      </c>
      <c r="F26" s="55">
        <v>0</v>
      </c>
      <c r="H26" s="45" t="s">
        <v>285</v>
      </c>
      <c r="I26" s="55">
        <v>0</v>
      </c>
    </row>
    <row r="27" spans="2:9" ht="21" customHeight="1" x14ac:dyDescent="0.45">
      <c r="B27" s="45" t="s">
        <v>286</v>
      </c>
      <c r="C27" s="55">
        <v>0</v>
      </c>
      <c r="E27" s="45" t="s">
        <v>286</v>
      </c>
      <c r="F27" s="55">
        <v>0</v>
      </c>
      <c r="H27" s="45" t="s">
        <v>286</v>
      </c>
      <c r="I27" s="55">
        <v>0</v>
      </c>
    </row>
    <row r="28" spans="2:9" ht="21" customHeight="1" x14ac:dyDescent="0.45">
      <c r="B28" s="45" t="s">
        <v>287</v>
      </c>
      <c r="C28" s="55">
        <v>0</v>
      </c>
      <c r="E28" s="45" t="s">
        <v>287</v>
      </c>
      <c r="F28" s="55">
        <v>0</v>
      </c>
      <c r="H28" s="45" t="s">
        <v>287</v>
      </c>
      <c r="I28" s="55">
        <v>0</v>
      </c>
    </row>
    <row r="29" spans="2:9" ht="21" customHeight="1" x14ac:dyDescent="0.45">
      <c r="B29" s="45" t="s">
        <v>288</v>
      </c>
      <c r="C29" s="55">
        <v>0</v>
      </c>
      <c r="E29" s="45" t="s">
        <v>288</v>
      </c>
      <c r="F29" s="55">
        <v>0</v>
      </c>
      <c r="H29" s="45" t="s">
        <v>288</v>
      </c>
      <c r="I29" s="55">
        <v>0</v>
      </c>
    </row>
    <row r="30" spans="2:9" ht="21" customHeight="1" x14ac:dyDescent="0.45">
      <c r="B30" s="45" t="s">
        <v>289</v>
      </c>
      <c r="C30" s="55">
        <v>0</v>
      </c>
      <c r="E30" s="45" t="s">
        <v>289</v>
      </c>
      <c r="F30" s="55">
        <v>0</v>
      </c>
      <c r="H30" s="45" t="s">
        <v>289</v>
      </c>
      <c r="I30" s="55">
        <v>0</v>
      </c>
    </row>
    <row r="31" spans="2:9" ht="21" customHeight="1" x14ac:dyDescent="0.45">
      <c r="B31" s="45" t="s">
        <v>290</v>
      </c>
      <c r="C31" s="55">
        <v>0</v>
      </c>
      <c r="E31" s="45" t="s">
        <v>290</v>
      </c>
      <c r="F31" s="55">
        <v>0</v>
      </c>
      <c r="H31" s="45" t="s">
        <v>290</v>
      </c>
      <c r="I31" s="55">
        <v>0</v>
      </c>
    </row>
    <row r="32" spans="2:9" ht="21" customHeight="1" x14ac:dyDescent="0.45">
      <c r="B32" s="45" t="s">
        <v>291</v>
      </c>
      <c r="C32" s="55">
        <v>0</v>
      </c>
      <c r="E32" s="45" t="s">
        <v>291</v>
      </c>
      <c r="F32" s="55">
        <v>0</v>
      </c>
      <c r="H32" s="45" t="s">
        <v>291</v>
      </c>
      <c r="I32" s="55">
        <v>0</v>
      </c>
    </row>
    <row r="33" spans="2:9" ht="21" customHeight="1" x14ac:dyDescent="0.45">
      <c r="B33" s="45" t="s">
        <v>291</v>
      </c>
      <c r="C33" s="55">
        <v>0</v>
      </c>
      <c r="E33" s="45" t="s">
        <v>291</v>
      </c>
      <c r="F33" s="55">
        <v>0</v>
      </c>
      <c r="H33" s="45" t="s">
        <v>291</v>
      </c>
      <c r="I33" s="55">
        <v>0</v>
      </c>
    </row>
    <row r="34" spans="2:9" ht="21" customHeight="1" x14ac:dyDescent="0.45">
      <c r="B34" s="45" t="s">
        <v>292</v>
      </c>
      <c r="C34" s="55">
        <v>0</v>
      </c>
      <c r="E34" s="45" t="s">
        <v>292</v>
      </c>
      <c r="F34" s="55">
        <v>0</v>
      </c>
      <c r="H34" s="45" t="s">
        <v>292</v>
      </c>
      <c r="I34" s="55">
        <v>0</v>
      </c>
    </row>
    <row r="35" spans="2:9" ht="21" customHeight="1" x14ac:dyDescent="0.45">
      <c r="B35" s="45" t="s">
        <v>293</v>
      </c>
      <c r="C35" s="55">
        <v>0</v>
      </c>
      <c r="E35" s="45" t="s">
        <v>293</v>
      </c>
      <c r="F35" s="55">
        <v>0</v>
      </c>
      <c r="H35" s="45" t="s">
        <v>293</v>
      </c>
      <c r="I35" s="55">
        <v>0</v>
      </c>
    </row>
    <row r="36" spans="2:9" ht="21" customHeight="1" x14ac:dyDescent="0.45">
      <c r="B36" s="45" t="s">
        <v>294</v>
      </c>
      <c r="C36" s="55">
        <v>0</v>
      </c>
      <c r="E36" s="45" t="s">
        <v>294</v>
      </c>
      <c r="F36" s="55">
        <v>0</v>
      </c>
      <c r="H36" s="45" t="s">
        <v>294</v>
      </c>
      <c r="I36" s="55">
        <v>0</v>
      </c>
    </row>
    <row r="37" spans="2:9" ht="21" customHeight="1" x14ac:dyDescent="0.45">
      <c r="B37" s="45" t="s">
        <v>294</v>
      </c>
      <c r="C37" s="55">
        <v>0</v>
      </c>
      <c r="E37" s="45" t="s">
        <v>294</v>
      </c>
      <c r="F37" s="55">
        <v>0</v>
      </c>
      <c r="H37" s="45" t="s">
        <v>294</v>
      </c>
      <c r="I37" s="55">
        <v>0</v>
      </c>
    </row>
    <row r="38" spans="2:9" ht="21" customHeight="1" x14ac:dyDescent="0.45">
      <c r="B38" s="45" t="s">
        <v>295</v>
      </c>
      <c r="C38" s="55">
        <v>0</v>
      </c>
      <c r="E38" s="45" t="s">
        <v>295</v>
      </c>
      <c r="F38" s="55">
        <v>0</v>
      </c>
      <c r="H38" s="45" t="s">
        <v>295</v>
      </c>
      <c r="I38" s="55">
        <v>0</v>
      </c>
    </row>
    <row r="39" spans="2:9" ht="21" customHeight="1" x14ac:dyDescent="0.45">
      <c r="B39" s="45" t="s">
        <v>295</v>
      </c>
      <c r="C39" s="55">
        <v>0</v>
      </c>
      <c r="E39" s="45" t="s">
        <v>295</v>
      </c>
      <c r="F39" s="55">
        <v>0</v>
      </c>
      <c r="H39" s="45" t="s">
        <v>295</v>
      </c>
      <c r="I39" s="55">
        <v>0</v>
      </c>
    </row>
    <row r="40" spans="2:9" ht="21" customHeight="1" x14ac:dyDescent="0.45">
      <c r="B40" s="45" t="s">
        <v>295</v>
      </c>
      <c r="C40" s="55">
        <v>0</v>
      </c>
      <c r="E40" s="45" t="s">
        <v>295</v>
      </c>
      <c r="F40" s="55">
        <v>0</v>
      </c>
      <c r="H40" s="45" t="s">
        <v>295</v>
      </c>
      <c r="I40" s="55">
        <v>0</v>
      </c>
    </row>
    <row r="41" spans="2:9" ht="21" customHeight="1" x14ac:dyDescent="0.45">
      <c r="B41" s="45" t="s">
        <v>296</v>
      </c>
      <c r="C41" s="55">
        <v>0</v>
      </c>
      <c r="E41" s="45" t="s">
        <v>296</v>
      </c>
      <c r="F41" s="55">
        <v>0</v>
      </c>
      <c r="H41" s="45" t="s">
        <v>296</v>
      </c>
      <c r="I41" s="55">
        <v>0</v>
      </c>
    </row>
    <row r="42" spans="2:9" ht="21" customHeight="1" x14ac:dyDescent="0.45">
      <c r="B42" s="45" t="s">
        <v>296</v>
      </c>
      <c r="C42" s="55">
        <v>0</v>
      </c>
      <c r="E42" s="45" t="s">
        <v>296</v>
      </c>
      <c r="F42" s="55">
        <v>0</v>
      </c>
      <c r="H42" s="45" t="s">
        <v>296</v>
      </c>
      <c r="I42" s="55">
        <v>0</v>
      </c>
    </row>
    <row r="43" spans="2:9" ht="21" customHeight="1" x14ac:dyDescent="0.45">
      <c r="B43" s="45" t="s">
        <v>296</v>
      </c>
      <c r="C43" s="55">
        <v>0</v>
      </c>
      <c r="E43" s="45" t="s">
        <v>296</v>
      </c>
      <c r="F43" s="55">
        <v>0</v>
      </c>
      <c r="H43" s="45" t="s">
        <v>296</v>
      </c>
      <c r="I43" s="55">
        <v>0</v>
      </c>
    </row>
    <row r="44" spans="2:9" ht="21" customHeight="1" x14ac:dyDescent="0.45">
      <c r="B44" s="45" t="s">
        <v>297</v>
      </c>
      <c r="C44" s="55">
        <v>0</v>
      </c>
      <c r="E44" s="45" t="s">
        <v>297</v>
      </c>
      <c r="F44" s="55">
        <v>0</v>
      </c>
      <c r="H44" s="45" t="s">
        <v>297</v>
      </c>
      <c r="I44" s="55">
        <v>0</v>
      </c>
    </row>
    <row r="45" spans="2:9" ht="21" customHeight="1" x14ac:dyDescent="0.45">
      <c r="B45" s="45" t="s">
        <v>298</v>
      </c>
      <c r="C45" s="55">
        <v>0</v>
      </c>
      <c r="E45" s="45" t="s">
        <v>298</v>
      </c>
      <c r="F45" s="55">
        <v>0</v>
      </c>
      <c r="H45" s="45" t="s">
        <v>298</v>
      </c>
      <c r="I45" s="55">
        <v>0</v>
      </c>
    </row>
    <row r="46" spans="2:9" ht="21" customHeight="1" x14ac:dyDescent="0.45">
      <c r="B46" s="45" t="s">
        <v>299</v>
      </c>
      <c r="C46" s="55">
        <v>0</v>
      </c>
      <c r="E46" s="45" t="s">
        <v>299</v>
      </c>
      <c r="F46" s="55">
        <v>0</v>
      </c>
      <c r="H46" s="45" t="s">
        <v>299</v>
      </c>
      <c r="I46" s="55">
        <v>0</v>
      </c>
    </row>
    <row r="47" spans="2:9" ht="21" customHeight="1" x14ac:dyDescent="0.45">
      <c r="B47" s="45" t="s">
        <v>300</v>
      </c>
      <c r="C47" s="55">
        <v>0</v>
      </c>
      <c r="E47" s="45" t="s">
        <v>300</v>
      </c>
      <c r="F47" s="55">
        <v>0</v>
      </c>
      <c r="H47" s="45" t="s">
        <v>300</v>
      </c>
      <c r="I47" s="55">
        <v>0</v>
      </c>
    </row>
    <row r="48" spans="2:9" ht="21" customHeight="1" x14ac:dyDescent="0.45">
      <c r="B48" s="45" t="s">
        <v>301</v>
      </c>
      <c r="C48" s="55">
        <v>0</v>
      </c>
      <c r="E48" s="45" t="s">
        <v>301</v>
      </c>
      <c r="F48" s="55">
        <v>0</v>
      </c>
      <c r="H48" s="45" t="s">
        <v>301</v>
      </c>
      <c r="I48" s="55">
        <v>0</v>
      </c>
    </row>
    <row r="49" spans="2:9" ht="21" customHeight="1" x14ac:dyDescent="0.45">
      <c r="B49" s="45" t="s">
        <v>301</v>
      </c>
      <c r="C49" s="55">
        <v>0</v>
      </c>
      <c r="E49" s="45" t="s">
        <v>301</v>
      </c>
      <c r="F49" s="55">
        <v>0</v>
      </c>
      <c r="H49" s="45" t="s">
        <v>301</v>
      </c>
      <c r="I49" s="55">
        <v>0</v>
      </c>
    </row>
    <row r="50" spans="2:9" ht="21" customHeight="1" x14ac:dyDescent="0.45">
      <c r="B50" s="45" t="s">
        <v>301</v>
      </c>
      <c r="C50" s="55">
        <v>0</v>
      </c>
      <c r="E50" s="45" t="s">
        <v>301</v>
      </c>
      <c r="F50" s="55">
        <v>0</v>
      </c>
      <c r="H50" s="45" t="s">
        <v>301</v>
      </c>
      <c r="I50" s="55">
        <v>0</v>
      </c>
    </row>
    <row r="51" spans="2:9" ht="21" customHeight="1" x14ac:dyDescent="0.45">
      <c r="B51" s="45" t="s">
        <v>301</v>
      </c>
      <c r="C51" s="55">
        <v>0</v>
      </c>
      <c r="E51" s="45" t="s">
        <v>301</v>
      </c>
      <c r="F51" s="55">
        <v>0</v>
      </c>
      <c r="H51" s="45" t="s">
        <v>301</v>
      </c>
      <c r="I51" s="55">
        <v>0</v>
      </c>
    </row>
    <row r="52" spans="2:9" ht="21" customHeight="1" x14ac:dyDescent="0.45">
      <c r="B52" s="45" t="s">
        <v>301</v>
      </c>
      <c r="C52" s="55">
        <v>0</v>
      </c>
      <c r="E52" s="45" t="s">
        <v>301</v>
      </c>
      <c r="F52" s="55">
        <v>0</v>
      </c>
      <c r="H52" s="45" t="s">
        <v>301</v>
      </c>
      <c r="I52" s="55">
        <v>0</v>
      </c>
    </row>
    <row r="53" spans="2:9" ht="21" customHeight="1" x14ac:dyDescent="0.45">
      <c r="B53" s="45" t="s">
        <v>301</v>
      </c>
      <c r="C53" s="55">
        <v>0</v>
      </c>
      <c r="E53" s="45" t="s">
        <v>301</v>
      </c>
      <c r="F53" s="55">
        <v>0</v>
      </c>
      <c r="H53" s="45" t="s">
        <v>301</v>
      </c>
      <c r="I53" s="55">
        <v>0</v>
      </c>
    </row>
    <row r="54" spans="2:9" ht="21" customHeight="1" x14ac:dyDescent="0.45">
      <c r="B54" s="45" t="s">
        <v>301</v>
      </c>
      <c r="C54" s="55">
        <v>0</v>
      </c>
      <c r="E54" s="45" t="s">
        <v>301</v>
      </c>
      <c r="F54" s="55">
        <v>0</v>
      </c>
      <c r="H54" s="45" t="s">
        <v>301</v>
      </c>
      <c r="I54" s="55">
        <v>0</v>
      </c>
    </row>
    <row r="55" spans="2:9" ht="17" x14ac:dyDescent="0.45">
      <c r="B55" s="54" t="s">
        <v>302</v>
      </c>
      <c r="C55" s="56">
        <f>SUM(C4:C54)</f>
        <v>0</v>
      </c>
      <c r="E55" s="54" t="s">
        <v>302</v>
      </c>
      <c r="F55" s="56">
        <f>SUM(F4:F54)</f>
        <v>0</v>
      </c>
      <c r="H55" s="54" t="s">
        <v>302</v>
      </c>
      <c r="I55" s="56">
        <f>SUM(I4:I54)</f>
        <v>0</v>
      </c>
    </row>
  </sheetData>
  <mergeCells count="3">
    <mergeCell ref="B2:C2"/>
    <mergeCell ref="E2:F2"/>
    <mergeCell ref="H2:I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R57"/>
  <sheetViews>
    <sheetView zoomScaleNormal="100" workbookViewId="0">
      <pane ySplit="6" topLeftCell="A15" activePane="bottomLeft" state="frozen"/>
      <selection pane="bottomLeft" activeCell="T17" sqref="T17"/>
    </sheetView>
  </sheetViews>
  <sheetFormatPr baseColWidth="10" defaultColWidth="11.453125" defaultRowHeight="14.5" x14ac:dyDescent="0.35"/>
  <cols>
    <col min="1" max="1" width="2" style="7" customWidth="1"/>
    <col min="2" max="2" width="10.453125" style="8" customWidth="1"/>
    <col min="3" max="3" width="21.7265625" style="8" customWidth="1"/>
    <col min="4" max="4" width="11" style="7" customWidth="1"/>
    <col min="5" max="5" width="9.453125" style="7" customWidth="1"/>
    <col min="6" max="6" width="16.6328125" style="7" customWidth="1"/>
    <col min="7" max="7" width="9.54296875" style="7" customWidth="1"/>
    <col min="8" max="8" width="13.1796875" style="7" customWidth="1"/>
    <col min="9" max="9" width="41.54296875" style="8" customWidth="1"/>
    <col min="10" max="17" width="11.453125" style="7"/>
    <col min="18" max="18" width="28.1796875" style="7" customWidth="1"/>
    <col min="19" max="16384" width="11.453125" style="7"/>
  </cols>
  <sheetData>
    <row r="2" spans="2:18" ht="33" customHeight="1" x14ac:dyDescent="0.35">
      <c r="B2" s="69"/>
      <c r="C2" s="70"/>
      <c r="D2" s="70"/>
      <c r="E2" s="67" t="s">
        <v>307</v>
      </c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57" t="s">
        <v>310</v>
      </c>
      <c r="R2" s="58"/>
    </row>
    <row r="3" spans="2:18" ht="25.5" customHeight="1" x14ac:dyDescent="0.35">
      <c r="B3" s="71"/>
      <c r="C3" s="72"/>
      <c r="D3" s="72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59"/>
      <c r="R3" s="60"/>
    </row>
    <row r="5" spans="2:18" ht="23.5" customHeight="1" x14ac:dyDescent="0.35">
      <c r="B5" s="66" t="s">
        <v>0</v>
      </c>
      <c r="C5" s="66" t="s">
        <v>45</v>
      </c>
      <c r="D5" s="66" t="s">
        <v>16</v>
      </c>
      <c r="E5" s="66"/>
      <c r="F5" s="66" t="s">
        <v>1</v>
      </c>
      <c r="G5" s="66" t="s">
        <v>15</v>
      </c>
      <c r="H5" s="66" t="s">
        <v>19</v>
      </c>
      <c r="I5" s="66" t="s">
        <v>40</v>
      </c>
    </row>
    <row r="6" spans="2:18" ht="20.25" customHeight="1" x14ac:dyDescent="0.35">
      <c r="B6" s="66"/>
      <c r="C6" s="66"/>
      <c r="D6" s="13" t="s">
        <v>17</v>
      </c>
      <c r="E6" s="13" t="s">
        <v>18</v>
      </c>
      <c r="F6" s="66"/>
      <c r="G6" s="66"/>
      <c r="H6" s="66"/>
      <c r="I6" s="66"/>
    </row>
    <row r="7" spans="2:18" ht="47.15" customHeight="1" x14ac:dyDescent="0.35">
      <c r="B7" s="9">
        <f>'Matriz de riesgo GEI'!A8</f>
        <v>1</v>
      </c>
      <c r="C7" s="14" t="str">
        <f>'Matriz de riesgo GEI'!B8</f>
        <v xml:space="preserve">Situación Legal </v>
      </c>
      <c r="D7" s="10">
        <f>AVERAGE('Matriz de riesgo GEI'!K8:L8)</f>
        <v>1</v>
      </c>
      <c r="E7" s="10">
        <f>AVERAGE('Matriz de riesgo GEI'!M8:N8)</f>
        <v>1</v>
      </c>
      <c r="F7" s="11">
        <f>D7*E7</f>
        <v>1</v>
      </c>
      <c r="G7" s="12" t="str">
        <f>IF(F7&gt;15,"Crítico",IF(F7&gt;8,"Alto",IF(F7&gt;4,"Medio","Bajo")))</f>
        <v>Bajo</v>
      </c>
      <c r="H7" s="9" t="str">
        <f>'Matriz de riesgo GEI'!J8</f>
        <v>Estratégico</v>
      </c>
      <c r="I7" s="9" t="str">
        <f>'Matriz de riesgo GEI'!E8</f>
        <v>El organismo de validación o verificación tiene una afectación respecto a su situación legal y/o identificación de las personas que lo controlan</v>
      </c>
    </row>
    <row r="8" spans="2:18" ht="47.15" customHeight="1" x14ac:dyDescent="0.35">
      <c r="B8" s="9">
        <f>'Matriz de riesgo GEI'!A9</f>
        <v>2</v>
      </c>
      <c r="C8" s="14" t="str">
        <f>'Matriz de riesgo GEI'!B9</f>
        <v>Asuntos legales y contractuales</v>
      </c>
      <c r="D8" s="10">
        <f>AVERAGE('Matriz de riesgo GEI'!K9:L9)</f>
        <v>1</v>
      </c>
      <c r="E8" s="10">
        <f>AVERAGE('Matriz de riesgo GEI'!M9:N9)</f>
        <v>1.5</v>
      </c>
      <c r="F8" s="11">
        <f t="shared" ref="F8:F57" si="0">D8*E8</f>
        <v>1.5</v>
      </c>
      <c r="G8" s="12" t="str">
        <f t="shared" ref="G8:G57" si="1">IF(F8&gt;15,"Crítico",IF(F8&gt;8,"Alto",IF(F8&gt;4,"Medio","Bajo")))</f>
        <v>Bajo</v>
      </c>
      <c r="H8" s="9" t="str">
        <f>'Matriz de riesgo GEI'!J9</f>
        <v>Estratégico</v>
      </c>
      <c r="I8" s="9" t="str">
        <f>'Matriz de riesgo GEI'!E9</f>
        <v>Organismo de validación o verificación pierde su estatus legal como responsable de sus actividades</v>
      </c>
    </row>
    <row r="9" spans="2:18" ht="80" x14ac:dyDescent="0.35">
      <c r="B9" s="9">
        <f>'Matriz de riesgo GEI'!A10</f>
        <v>3</v>
      </c>
      <c r="C9" s="14" t="str">
        <f>'Matriz de riesgo GEI'!B10</f>
        <v>Autoridad y responsabilidad por las actividades y las declaraciones de validación y verificación</v>
      </c>
      <c r="D9" s="10">
        <f>AVERAGE('Matriz de riesgo GEI'!K10:L10)</f>
        <v>1</v>
      </c>
      <c r="E9" s="10">
        <f>AVERAGE('Matriz de riesgo GEI'!M10:N10)</f>
        <v>1</v>
      </c>
      <c r="F9" s="11">
        <f t="shared" si="0"/>
        <v>1</v>
      </c>
      <c r="G9" s="12" t="str">
        <f t="shared" si="1"/>
        <v>Bajo</v>
      </c>
      <c r="H9" s="9" t="str">
        <f>'Matriz de riesgo GEI'!J10</f>
        <v>De Mercado</v>
      </c>
      <c r="I9" s="9" t="str">
        <f>'Matriz de riesgo GEI'!E10</f>
        <v xml:space="preserve">Subcontratación de la toma de decisión </v>
      </c>
    </row>
    <row r="10" spans="2:18" ht="47.15" customHeight="1" x14ac:dyDescent="0.35">
      <c r="B10" s="9">
        <f>'Matriz de riesgo GEI'!A11</f>
        <v>4</v>
      </c>
      <c r="C10" s="14" t="str">
        <f>'Matriz de riesgo GEI'!B11</f>
        <v>Estructura de la organización y de la alta dirección</v>
      </c>
      <c r="D10" s="10">
        <f>AVERAGE('Matriz de riesgo GEI'!K11:L11)</f>
        <v>3</v>
      </c>
      <c r="E10" s="10">
        <f>AVERAGE('Matriz de riesgo GEI'!M11:N11)</f>
        <v>1.5</v>
      </c>
      <c r="F10" s="11">
        <f t="shared" si="0"/>
        <v>4.5</v>
      </c>
      <c r="G10" s="12" t="str">
        <f t="shared" si="1"/>
        <v>Medio</v>
      </c>
      <c r="H10" s="9" t="str">
        <f>'Matriz de riesgo GEI'!J11</f>
        <v>Operativo</v>
      </c>
      <c r="I10" s="9" t="str">
        <f>'Matriz de riesgo GEI'!E11</f>
        <v>Estructura inadecuada que genera fallas y errores en la gestión de los procesos del OVV</v>
      </c>
    </row>
    <row r="11" spans="2:18" ht="47.15" customHeight="1" x14ac:dyDescent="0.35">
      <c r="B11" s="9">
        <f>'Matriz de riesgo GEI'!A12</f>
        <v>5</v>
      </c>
      <c r="C11" s="14" t="str">
        <f>'Matriz de riesgo GEI'!B12</f>
        <v>Gestión de imparcialidad</v>
      </c>
      <c r="D11" s="10">
        <f>AVERAGE('Matriz de riesgo GEI'!K12:L12)</f>
        <v>2.5</v>
      </c>
      <c r="E11" s="10">
        <f>AVERAGE('Matriz de riesgo GEI'!M12:N12)</f>
        <v>1</v>
      </c>
      <c r="F11" s="11">
        <f t="shared" si="0"/>
        <v>2.5</v>
      </c>
      <c r="G11" s="12" t="str">
        <f t="shared" si="1"/>
        <v>Bajo</v>
      </c>
      <c r="H11" s="9" t="str">
        <f>'Matriz de riesgo GEI'!J12</f>
        <v>De Mercado</v>
      </c>
      <c r="I11" s="9" t="str">
        <f>'Matriz de riesgo GEI'!E12</f>
        <v>Inadecuada identificación, análisis, valoración y tratamiento de riesgos de imparcialidad</v>
      </c>
    </row>
    <row r="12" spans="2:18" ht="47.15" customHeight="1" x14ac:dyDescent="0.35">
      <c r="B12" s="9">
        <f>'Matriz de riesgo GEI'!A13</f>
        <v>6</v>
      </c>
      <c r="C12" s="14" t="str">
        <f>'Matriz de riesgo GEI'!B13</f>
        <v>Gestión de imparcialidad</v>
      </c>
      <c r="D12" s="10">
        <f>AVERAGE('Matriz de riesgo GEI'!K13:L13)</f>
        <v>5</v>
      </c>
      <c r="E12" s="10">
        <f>AVERAGE('Matriz de riesgo GEI'!M13:N13)</f>
        <v>1</v>
      </c>
      <c r="F12" s="11">
        <f t="shared" si="0"/>
        <v>5</v>
      </c>
      <c r="G12" s="12" t="str">
        <f t="shared" si="1"/>
        <v>Medio</v>
      </c>
      <c r="H12" s="9" t="str">
        <f>'Matriz de riesgo GEI'!J13</f>
        <v>Estratégico</v>
      </c>
      <c r="I12" s="9" t="str">
        <f>'Matriz de riesgo GEI'!E13</f>
        <v>Presión de la alta dirección a los profesinales técnicos (validadores7verificadores)  para hacer mas fácil la actividad y evitar ser calificados como "demasiado exigentes"</v>
      </c>
    </row>
    <row r="13" spans="2:18" ht="47.15" customHeight="1" x14ac:dyDescent="0.35">
      <c r="B13" s="9">
        <f>'Matriz de riesgo GEI'!A14</f>
        <v>7</v>
      </c>
      <c r="C13" s="14" t="str">
        <f>'Matriz de riesgo GEI'!B14</f>
        <v>Gestión de imparcialidad</v>
      </c>
      <c r="D13" s="10">
        <f>AVERAGE('Matriz de riesgo GEI'!K14:L14)</f>
        <v>5</v>
      </c>
      <c r="E13" s="10">
        <f>AVERAGE('Matriz de riesgo GEI'!M14:N14)</f>
        <v>1</v>
      </c>
      <c r="F13" s="11">
        <f t="shared" si="0"/>
        <v>5</v>
      </c>
      <c r="G13" s="12" t="str">
        <f t="shared" si="1"/>
        <v>Medio</v>
      </c>
      <c r="H13" s="9" t="str">
        <f>'Matriz de riesgo GEI'!J14</f>
        <v>Estratégico</v>
      </c>
      <c r="I13" s="9" t="str">
        <f>'Matriz de riesgo GEI'!E14</f>
        <v>Permitir presiones de organismos relacionados que afecten las actividades de validación o verificación y la emisión de la declaración.</v>
      </c>
    </row>
    <row r="14" spans="2:18" ht="47.15" customHeight="1" x14ac:dyDescent="0.35">
      <c r="B14" s="9">
        <f>'Matriz de riesgo GEI'!A15</f>
        <v>8</v>
      </c>
      <c r="C14" s="14" t="str">
        <f>'Matriz de riesgo GEI'!B15</f>
        <v>Gestión de imparcialidad</v>
      </c>
      <c r="D14" s="10">
        <f>AVERAGE('Matriz de riesgo GEI'!K15:L15)</f>
        <v>5</v>
      </c>
      <c r="E14" s="10">
        <f>AVERAGE('Matriz de riesgo GEI'!M15:N15)</f>
        <v>1.5</v>
      </c>
      <c r="F14" s="11">
        <f t="shared" si="0"/>
        <v>7.5</v>
      </c>
      <c r="G14" s="12" t="str">
        <f t="shared" si="1"/>
        <v>Medio</v>
      </c>
      <c r="H14" s="9" t="str">
        <f>'Matriz de riesgo GEI'!J15</f>
        <v>Estratégico</v>
      </c>
      <c r="I14" s="9" t="str">
        <f>'Matriz de riesgo GEI'!E15</f>
        <v>Sobornos, chantajes, amenazas u otras actuaciones ilícitas que afecten la imparcialidad</v>
      </c>
    </row>
    <row r="15" spans="2:18" ht="47.15" customHeight="1" x14ac:dyDescent="0.35">
      <c r="B15" s="9">
        <f>'Matriz de riesgo GEI'!A16</f>
        <v>9</v>
      </c>
      <c r="C15" s="14" t="str">
        <f>'Matriz de riesgo GEI'!B16</f>
        <v>Gestión de imparcialidad</v>
      </c>
      <c r="D15" s="10">
        <f>AVERAGE('Matriz de riesgo GEI'!K16:L16)</f>
        <v>5</v>
      </c>
      <c r="E15" s="10">
        <f>AVERAGE('Matriz de riesgo GEI'!M16:N16)</f>
        <v>1</v>
      </c>
      <c r="F15" s="11">
        <f t="shared" si="0"/>
        <v>5</v>
      </c>
      <c r="G15" s="12" t="str">
        <f t="shared" si="1"/>
        <v>Medio</v>
      </c>
      <c r="H15" s="9" t="str">
        <f>'Matriz de riesgo GEI'!J16</f>
        <v>De Mercado</v>
      </c>
      <c r="I15" s="9" t="str">
        <f>'Matriz de riesgo GEI'!E16</f>
        <v>Realizar actividades de asesoría, participar en el desarrollo o gestión de proyectos  condicionando las actividades de validación o verificación.</v>
      </c>
    </row>
    <row r="16" spans="2:18" ht="47.15" customHeight="1" x14ac:dyDescent="0.35">
      <c r="B16" s="9">
        <f>'Matriz de riesgo GEI'!A17</f>
        <v>10</v>
      </c>
      <c r="C16" s="14" t="str">
        <f>'Matriz de riesgo GEI'!B17</f>
        <v>Gestión de imparcialidad</v>
      </c>
      <c r="D16" s="10">
        <f>AVERAGE('Matriz de riesgo GEI'!K17:L17)</f>
        <v>5</v>
      </c>
      <c r="E16" s="10">
        <f>AVERAGE('Matriz de riesgo GEI'!M17:N17)</f>
        <v>1</v>
      </c>
      <c r="F16" s="11">
        <f t="shared" si="0"/>
        <v>5</v>
      </c>
      <c r="G16" s="12" t="str">
        <f t="shared" si="1"/>
        <v>Medio</v>
      </c>
      <c r="H16" s="9" t="str">
        <f>'Matriz de riesgo GEI'!J17</f>
        <v>Estratégico</v>
      </c>
      <c r="I16" s="9" t="str">
        <f>'Matriz de riesgo GEI'!E17</f>
        <v>Ofrecer y/o Realizar actividades no permitidas como consultoría en GEI, desarrollo de proyectos o subcontratación con empresas de consultoría</v>
      </c>
    </row>
    <row r="17" spans="2:9" ht="47.15" customHeight="1" x14ac:dyDescent="0.35">
      <c r="B17" s="9">
        <f>'Matriz de riesgo GEI'!A18</f>
        <v>11</v>
      </c>
      <c r="C17" s="14" t="str">
        <f>'Matriz de riesgo GEI'!B18</f>
        <v>Gestión de imparcialidad</v>
      </c>
      <c r="D17" s="10">
        <f>AVERAGE('Matriz de riesgo GEI'!K18:L18)</f>
        <v>1.5</v>
      </c>
      <c r="E17" s="10">
        <f>AVERAGE('Matriz de riesgo GEI'!M18:N18)</f>
        <v>1</v>
      </c>
      <c r="F17" s="11">
        <f t="shared" si="0"/>
        <v>1.5</v>
      </c>
      <c r="G17" s="12" t="str">
        <f t="shared" si="1"/>
        <v>Bajo</v>
      </c>
      <c r="H17" s="9" t="str">
        <f>'Matriz de riesgo GEI'!J18</f>
        <v>Operativo</v>
      </c>
      <c r="I17" s="9" t="str">
        <f>'Matriz de riesgo GEI'!E18</f>
        <v xml:space="preserve">No contar con un mecanismo indepediente de supervisión que asegure el logro de la imparcialidad en todas las actividades </v>
      </c>
    </row>
    <row r="18" spans="2:9" ht="47.15" customHeight="1" x14ac:dyDescent="0.35">
      <c r="B18" s="9">
        <f>'Matriz de riesgo GEI'!A19</f>
        <v>12</v>
      </c>
      <c r="C18" s="14" t="str">
        <f>'Matriz de riesgo GEI'!B19</f>
        <v>Responsabilidad legal y financiación</v>
      </c>
      <c r="D18" s="10">
        <f>AVERAGE('Matriz de riesgo GEI'!K19:L19)</f>
        <v>3</v>
      </c>
      <c r="E18" s="10">
        <f>AVERAGE('Matriz de riesgo GEI'!M19:N19)</f>
        <v>1.5</v>
      </c>
      <c r="F18" s="11">
        <f t="shared" si="0"/>
        <v>4.5</v>
      </c>
      <c r="G18" s="12" t="str">
        <f t="shared" si="1"/>
        <v>Medio</v>
      </c>
      <c r="H18" s="9" t="str">
        <f>'Matriz de riesgo GEI'!J19</f>
        <v>Estratégico</v>
      </c>
      <c r="I18" s="9" t="str">
        <f>'Matriz de riesgo GEI'!E19</f>
        <v>Falta de recursos para la operación del OVV</v>
      </c>
    </row>
    <row r="19" spans="2:9" ht="47.15" customHeight="1" x14ac:dyDescent="0.35">
      <c r="B19" s="9">
        <f>'Matriz de riesgo GEI'!A20</f>
        <v>13</v>
      </c>
      <c r="C19" s="14" t="str">
        <f>'Matriz de riesgo GEI'!B20</f>
        <v>Responsabilidad legal y financiación</v>
      </c>
      <c r="D19" s="10">
        <f>AVERAGE('Matriz de riesgo GEI'!K20:L20)</f>
        <v>1.5</v>
      </c>
      <c r="E19" s="10">
        <f>AVERAGE('Matriz de riesgo GEI'!M20:N20)</f>
        <v>1</v>
      </c>
      <c r="F19" s="11">
        <f t="shared" si="0"/>
        <v>1.5</v>
      </c>
      <c r="G19" s="12" t="str">
        <f t="shared" si="1"/>
        <v>Bajo</v>
      </c>
      <c r="H19" s="9" t="str">
        <f>'Matriz de riesgo GEI'!J20</f>
        <v>De Mercado</v>
      </c>
      <c r="I19" s="9" t="str">
        <f>'Matriz de riesgo GEI'!E20</f>
        <v xml:space="preserve">Incumplimiento de requisitos respecto al aseguramiento mediante pólizas de seguros </v>
      </c>
    </row>
    <row r="20" spans="2:9" ht="47.15" customHeight="1" x14ac:dyDescent="0.35">
      <c r="B20" s="9">
        <f>'Matriz de riesgo GEI'!A21</f>
        <v>14</v>
      </c>
      <c r="C20" s="14" t="str">
        <f>'Matriz de riesgo GEI'!B21</f>
        <v>Estructura de la organización y de la alta dirección</v>
      </c>
      <c r="D20" s="10">
        <f>AVERAGE('Matriz de riesgo GEI'!K21:L21)</f>
        <v>3</v>
      </c>
      <c r="E20" s="10">
        <f>AVERAGE('Matriz de riesgo GEI'!M21:N21)</f>
        <v>1</v>
      </c>
      <c r="F20" s="11">
        <f t="shared" si="0"/>
        <v>3</v>
      </c>
      <c r="G20" s="12" t="str">
        <f t="shared" si="1"/>
        <v>Bajo</v>
      </c>
      <c r="H20" s="9" t="str">
        <f>'Matriz de riesgo GEI'!J21</f>
        <v>Operativo</v>
      </c>
      <c r="I20" s="9" t="str">
        <f>'Matriz de riesgo GEI'!E21</f>
        <v>Estructura inadecuada que genera fallas y errores en la gestión de los procesos del OEC</v>
      </c>
    </row>
    <row r="21" spans="2:9" ht="47.15" customHeight="1" x14ac:dyDescent="0.35">
      <c r="B21" s="9">
        <f>'Matriz de riesgo GEI'!A22</f>
        <v>16</v>
      </c>
      <c r="C21" s="14" t="str">
        <f>'Matriz de riesgo GEI'!B22</f>
        <v>Competencia del personal</v>
      </c>
      <c r="D21" s="10">
        <f>AVERAGE('Matriz de riesgo GEI'!K22:L22)</f>
        <v>5</v>
      </c>
      <c r="E21" s="10">
        <f>AVERAGE('Matriz de riesgo GEI'!M22:N22)</f>
        <v>1</v>
      </c>
      <c r="F21" s="11">
        <f t="shared" si="0"/>
        <v>5</v>
      </c>
      <c r="G21" s="12" t="str">
        <f t="shared" si="1"/>
        <v>Medio</v>
      </c>
      <c r="H21" s="9" t="str">
        <f>'Matriz de riesgo GEI'!J22</f>
        <v>Operativo</v>
      </c>
      <c r="I21" s="9" t="str">
        <f>'Matriz de riesgo GEI'!E22</f>
        <v>Realización de servicios de validación y verificación, así como decisión respecto a las declaraciones por personal no competente</v>
      </c>
    </row>
    <row r="22" spans="2:9" ht="47.15" customHeight="1" x14ac:dyDescent="0.35">
      <c r="B22" s="9">
        <f>'Matriz de riesgo GEI'!A23</f>
        <v>17</v>
      </c>
      <c r="C22" s="14" t="str">
        <f>'Matriz de riesgo GEI'!B23</f>
        <v>Competencia del personal</v>
      </c>
      <c r="D22" s="10">
        <f>AVERAGE('Matriz de riesgo GEI'!K23:L23)</f>
        <v>5</v>
      </c>
      <c r="E22" s="10">
        <f>AVERAGE('Matriz de riesgo GEI'!M23:N23)</f>
        <v>1</v>
      </c>
      <c r="F22" s="11">
        <f t="shared" si="0"/>
        <v>5</v>
      </c>
      <c r="G22" s="12" t="str">
        <f t="shared" si="1"/>
        <v>Medio</v>
      </c>
      <c r="H22" s="9" t="str">
        <f>'Matriz de riesgo GEI'!J23</f>
        <v>Operativo</v>
      </c>
      <c r="I22" s="9" t="str">
        <f>'Matriz de riesgo GEI'!E23</f>
        <v>Realización de servicios de validación y verificación, así como decisión respecto a las declaraciones por personal no competente</v>
      </c>
    </row>
    <row r="23" spans="2:9" ht="47.15" customHeight="1" x14ac:dyDescent="0.35">
      <c r="B23" s="9">
        <f>'Matriz de riesgo GEI'!A24</f>
        <v>18</v>
      </c>
      <c r="C23" s="14" t="str">
        <f>'Matriz de riesgo GEI'!B24</f>
        <v>Distribución del personal - Competencia del equipo validador y verificador</v>
      </c>
      <c r="D23" s="10">
        <f>AVERAGE('Matriz de riesgo GEI'!K24:L24)</f>
        <v>2.5</v>
      </c>
      <c r="E23" s="10">
        <f>AVERAGE('Matriz de riesgo GEI'!M24:N24)</f>
        <v>1</v>
      </c>
      <c r="F23" s="11">
        <f t="shared" si="0"/>
        <v>2.5</v>
      </c>
      <c r="G23" s="12" t="str">
        <f t="shared" si="1"/>
        <v>Bajo</v>
      </c>
      <c r="H23" s="9" t="str">
        <f>'Matriz de riesgo GEI'!J24</f>
        <v>Operativo</v>
      </c>
      <c r="I23" s="9" t="str">
        <f>'Matriz de riesgo GEI'!E24</f>
        <v>Uso de equipos de validación y verificación que no cuentan con la competencia para todas las actividades a realizar</v>
      </c>
    </row>
    <row r="24" spans="2:9" ht="47.15" customHeight="1" x14ac:dyDescent="0.35">
      <c r="B24" s="9">
        <f>'Matriz de riesgo GEI'!A25</f>
        <v>19</v>
      </c>
      <c r="C24" s="14" t="str">
        <f>'Matriz de riesgo GEI'!B25</f>
        <v>Empleo de validadores, verificadores y expertos técnicos externos</v>
      </c>
      <c r="D24" s="10">
        <f>AVERAGE('Matriz de riesgo GEI'!K25:L25)</f>
        <v>4.5</v>
      </c>
      <c r="E24" s="10">
        <f>AVERAGE('Matriz de riesgo GEI'!M25:N25)</f>
        <v>1</v>
      </c>
      <c r="F24" s="11">
        <f t="shared" si="0"/>
        <v>4.5</v>
      </c>
      <c r="G24" s="12" t="str">
        <f t="shared" si="1"/>
        <v>Medio</v>
      </c>
      <c r="H24" s="9" t="str">
        <f>'Matriz de riesgo GEI'!J25</f>
        <v>Operativo</v>
      </c>
      <c r="I24" s="9" t="str">
        <f>'Matriz de riesgo GEI'!E25</f>
        <v>Realización de actividades con personal (o contratación externa) que tenga conflictos de interés con el cliente (ex empleado, contratista, asesor o parte responsable de la declaración)</v>
      </c>
    </row>
    <row r="25" spans="2:9" ht="47.15" customHeight="1" x14ac:dyDescent="0.35">
      <c r="B25" s="9">
        <f>'Matriz de riesgo GEI'!A26</f>
        <v>20</v>
      </c>
      <c r="C25" s="14" t="str">
        <f>'Matriz de riesgo GEI'!B26</f>
        <v>Registros relativos al personal</v>
      </c>
      <c r="D25" s="10">
        <f>AVERAGE('Matriz de riesgo GEI'!K26:L26)</f>
        <v>2.5</v>
      </c>
      <c r="E25" s="10">
        <f>AVERAGE('Matriz de riesgo GEI'!M26:N26)</f>
        <v>1.5</v>
      </c>
      <c r="F25" s="11">
        <f t="shared" si="0"/>
        <v>3.75</v>
      </c>
      <c r="G25" s="12" t="str">
        <f t="shared" si="1"/>
        <v>Bajo</v>
      </c>
      <c r="H25" s="9" t="str">
        <f>'Matriz de riesgo GEI'!J26</f>
        <v>Operativo</v>
      </c>
      <c r="I25" s="9" t="str">
        <f>'Matriz de riesgo GEI'!E26</f>
        <v>Falta de evidencias de la competencia del personal involucrado en los procesos de validación o verificación.</v>
      </c>
    </row>
    <row r="26" spans="2:9" ht="47.15" customHeight="1" x14ac:dyDescent="0.35">
      <c r="B26" s="9">
        <f>'Matriz de riesgo GEI'!A27</f>
        <v>21</v>
      </c>
      <c r="C26" s="14" t="str">
        <f>'Matriz de riesgo GEI'!B27</f>
        <v>Contratación externa</v>
      </c>
      <c r="D26" s="10">
        <f>AVERAGE('Matriz de riesgo GEI'!K27:L27)</f>
        <v>4.5</v>
      </c>
      <c r="E26" s="10">
        <f>AVERAGE('Matriz de riesgo GEI'!M27:N27)</f>
        <v>1</v>
      </c>
      <c r="F26" s="11">
        <f t="shared" si="0"/>
        <v>4.5</v>
      </c>
      <c r="G26" s="12" t="str">
        <f t="shared" si="1"/>
        <v>Medio</v>
      </c>
      <c r="H26" s="9" t="str">
        <f>'Matriz de riesgo GEI'!J27</f>
        <v>Operativo</v>
      </c>
      <c r="I26" s="9" t="str">
        <f>'Matriz de riesgo GEI'!E27</f>
        <v>Contratación de actividades de  externas con entidades no competentes</v>
      </c>
    </row>
    <row r="27" spans="2:9" ht="47.15" customHeight="1" x14ac:dyDescent="0.35">
      <c r="B27" s="9">
        <f>'Matriz de riesgo GEI'!A28</f>
        <v>22</v>
      </c>
      <c r="C27" s="14" t="str">
        <f>'Matriz de riesgo GEI'!B28</f>
        <v>Contratación externa</v>
      </c>
      <c r="D27" s="10">
        <f>AVERAGE('Matriz de riesgo GEI'!K28:L28)</f>
        <v>1</v>
      </c>
      <c r="E27" s="10">
        <f>AVERAGE('Matriz de riesgo GEI'!M28:N28)</f>
        <v>1</v>
      </c>
      <c r="F27" s="11">
        <f t="shared" si="0"/>
        <v>1</v>
      </c>
      <c r="G27" s="12" t="str">
        <f t="shared" si="1"/>
        <v>Bajo</v>
      </c>
      <c r="H27" s="9" t="str">
        <f>'Matriz de riesgo GEI'!J28</f>
        <v>Operativo</v>
      </c>
      <c r="I27" s="9" t="str">
        <f>'Matriz de riesgo GEI'!E28</f>
        <v>Llevar a cabo actividades contratadas sin contar con el consentimiento del cliente y de la parte resonsable para uso del servicio contratado.</v>
      </c>
    </row>
    <row r="28" spans="2:9" ht="47.15" customHeight="1" x14ac:dyDescent="0.35">
      <c r="B28" s="9">
        <f>'Matriz de riesgo GEI'!A29</f>
        <v>23</v>
      </c>
      <c r="C28" s="14" t="str">
        <f>'Matriz de riesgo GEI'!B29</f>
        <v>Información proporcionada al cliente o a la parte responsable</v>
      </c>
      <c r="D28" s="10">
        <f>AVERAGE('Matriz de riesgo GEI'!K29:L29)</f>
        <v>3.5</v>
      </c>
      <c r="E28" s="10">
        <f>AVERAGE('Matriz de riesgo GEI'!M29:N29)</f>
        <v>1</v>
      </c>
      <c r="F28" s="11">
        <f t="shared" si="0"/>
        <v>3.5</v>
      </c>
      <c r="G28" s="12" t="str">
        <f t="shared" si="1"/>
        <v>Bajo</v>
      </c>
      <c r="H28" s="9" t="str">
        <f>'Matriz de riesgo GEI'!J29</f>
        <v>Operativo</v>
      </c>
      <c r="I28" s="9" t="str">
        <f>'Matriz de riesgo GEI'!E29</f>
        <v>Suministrar información errada o incompleta sobre procesos, actividades y requisitos, para llevar a cabo la verificación o validación.</v>
      </c>
    </row>
    <row r="29" spans="2:9" ht="47.15" customHeight="1" x14ac:dyDescent="0.35">
      <c r="B29" s="9">
        <f>'Matriz de riesgo GEI'!A30</f>
        <v>24</v>
      </c>
      <c r="C29" s="14" t="str">
        <f>'Matriz de riesgo GEI'!B30</f>
        <v>Comunicación de responsabilidades al cliente o a la parte responsable</v>
      </c>
      <c r="D29" s="10">
        <f>AVERAGE('Matriz de riesgo GEI'!K30:L30)</f>
        <v>2</v>
      </c>
      <c r="E29" s="10">
        <f>AVERAGE('Matriz de riesgo GEI'!M30:N30)</f>
        <v>1.5</v>
      </c>
      <c r="F29" s="11">
        <f t="shared" si="0"/>
        <v>3</v>
      </c>
      <c r="G29" s="12" t="str">
        <f t="shared" si="1"/>
        <v>Bajo</v>
      </c>
      <c r="H29" s="9" t="str">
        <f>'Matriz de riesgo GEI'!J30</f>
        <v>Operativo</v>
      </c>
      <c r="I29" s="9" t="str">
        <f>'Matriz de riesgo GEI'!E30</f>
        <v>Desconocimiento de las responsabilidades que asume el cliente o la parte responsable en el desarrollo de las actividades de verificación o validación</v>
      </c>
    </row>
    <row r="30" spans="2:9" ht="47.15" customHeight="1" x14ac:dyDescent="0.35">
      <c r="B30" s="9">
        <f>'Matriz de riesgo GEI'!A31</f>
        <v>25</v>
      </c>
      <c r="C30" s="14" t="str">
        <f>'Matriz de riesgo GEI'!B31</f>
        <v>Confidencialidad</v>
      </c>
      <c r="D30" s="10">
        <f>AVERAGE('Matriz de riesgo GEI'!K31:L31)</f>
        <v>4</v>
      </c>
      <c r="E30" s="10">
        <f>AVERAGE('Matriz de riesgo GEI'!M31:N31)</f>
        <v>1.5</v>
      </c>
      <c r="F30" s="11">
        <f t="shared" si="0"/>
        <v>6</v>
      </c>
      <c r="G30" s="12" t="str">
        <f t="shared" si="1"/>
        <v>Medio</v>
      </c>
      <c r="H30" s="9" t="str">
        <f>'Matriz de riesgo GEI'!J31</f>
        <v>Operativo</v>
      </c>
      <c r="I30" s="9" t="str">
        <f>'Matriz de riesgo GEI'!E31</f>
        <v>Entrega de información confidencial de los clientes por parte del personal del OVV a otros clientes actuales o potenciales como orientación previa o en el proceso de validación o verificación</v>
      </c>
    </row>
    <row r="31" spans="2:9" ht="47.15" customHeight="1" x14ac:dyDescent="0.35">
      <c r="B31" s="9">
        <f>'Matriz de riesgo GEI'!A32</f>
        <v>26</v>
      </c>
      <c r="C31" s="14" t="str">
        <f>'Matriz de riesgo GEI'!B32</f>
        <v>Información accesible al publico</v>
      </c>
      <c r="D31" s="10">
        <f>AVERAGE('Matriz de riesgo GEI'!K32:L32)</f>
        <v>3.5</v>
      </c>
      <c r="E31" s="10">
        <f>AVERAGE('Matriz de riesgo GEI'!M32:N32)</f>
        <v>1</v>
      </c>
      <c r="F31" s="11">
        <f t="shared" si="0"/>
        <v>3.5</v>
      </c>
      <c r="G31" s="12" t="str">
        <f t="shared" si="1"/>
        <v>Bajo</v>
      </c>
      <c r="H31" s="9" t="str">
        <f>'Matriz de riesgo GEI'!J32</f>
        <v>Operativo</v>
      </c>
      <c r="I31" s="9" t="str">
        <f>'Matriz de riesgo GEI'!E32</f>
        <v xml:space="preserve">Publicación de información al publico, incompleta,  inadecuada o ambigua, en especial sobre los sectores en los que opera </v>
      </c>
    </row>
    <row r="32" spans="2:9" ht="47.15" customHeight="1" x14ac:dyDescent="0.35">
      <c r="B32" s="9">
        <f>'Matriz de riesgo GEI'!A33</f>
        <v>27</v>
      </c>
      <c r="C32" s="14" t="str">
        <f>'Matriz de riesgo GEI'!B33</f>
        <v>Registros de las actividades de validación y verificación</v>
      </c>
      <c r="D32" s="10">
        <f>AVERAGE('Matriz de riesgo GEI'!K33:L33)</f>
        <v>4.5</v>
      </c>
      <c r="E32" s="10">
        <f>AVERAGE('Matriz de riesgo GEI'!M33:N33)</f>
        <v>1</v>
      </c>
      <c r="F32" s="11">
        <f t="shared" si="0"/>
        <v>4.5</v>
      </c>
      <c r="G32" s="12" t="str">
        <f t="shared" si="1"/>
        <v>Medio</v>
      </c>
      <c r="H32" s="9" t="str">
        <f>'Matriz de riesgo GEI'!J33</f>
        <v>Operativo</v>
      </c>
      <c r="I32" s="9" t="str">
        <f>'Matriz de riesgo GEI'!E33</f>
        <v>Perdida de integridad, disponibilidad o confidencialidad de los registros de las actividades realizadas</v>
      </c>
    </row>
    <row r="33" spans="2:9" ht="47.15" customHeight="1" x14ac:dyDescent="0.35">
      <c r="B33" s="9">
        <f>'Matriz de riesgo GEI'!A34</f>
        <v>28</v>
      </c>
      <c r="C33" s="14" t="str">
        <f>'Matriz de riesgo GEI'!B34</f>
        <v>Generalidades del proceso de validación o verificación</v>
      </c>
      <c r="D33" s="10">
        <f>AVERAGE('Matriz de riesgo GEI'!K34:L34)</f>
        <v>3</v>
      </c>
      <c r="E33" s="10">
        <f>AVERAGE('Matriz de riesgo GEI'!M34:N34)</f>
        <v>1.5</v>
      </c>
      <c r="F33" s="11">
        <f t="shared" si="0"/>
        <v>4.5</v>
      </c>
      <c r="G33" s="12" t="str">
        <f t="shared" si="1"/>
        <v>Medio</v>
      </c>
      <c r="H33" s="9" t="str">
        <f>'Matriz de riesgo GEI'!J34</f>
        <v>Operativo</v>
      </c>
      <c r="I33" s="9" t="str">
        <f>'Matriz de riesgo GEI'!E34</f>
        <v>Tramitar un servicio de certificación sin llevar a cabo todas las etapas</v>
      </c>
    </row>
    <row r="34" spans="2:9" ht="47.15" customHeight="1" x14ac:dyDescent="0.35">
      <c r="B34" s="9">
        <f>'Matriz de riesgo GEI'!A35</f>
        <v>29</v>
      </c>
      <c r="C34" s="14" t="str">
        <f>'Matriz de riesgo GEI'!B35</f>
        <v>Acuerdo previo</v>
      </c>
      <c r="D34" s="10">
        <f>AVERAGE('Matriz de riesgo GEI'!K35:L35)</f>
        <v>3</v>
      </c>
      <c r="E34" s="10">
        <f>AVERAGE('Matriz de riesgo GEI'!M35:N35)</f>
        <v>1</v>
      </c>
      <c r="F34" s="11">
        <f t="shared" si="0"/>
        <v>3</v>
      </c>
      <c r="G34" s="12" t="str">
        <f t="shared" si="1"/>
        <v>Bajo</v>
      </c>
      <c r="H34" s="9" t="str">
        <f>'Matriz de riesgo GEI'!J35</f>
        <v>De Mercado</v>
      </c>
      <c r="I34" s="9" t="str">
        <f>'Matriz de riesgo GEI'!E35</f>
        <v>Suscribir acuerdos contractuales con los clientes con requisitos ambiguos, incompletos o errados</v>
      </c>
    </row>
    <row r="35" spans="2:9" ht="47.15" customHeight="1" x14ac:dyDescent="0.35">
      <c r="B35" s="9">
        <f>'Matriz de riesgo GEI'!A36</f>
        <v>30</v>
      </c>
      <c r="C35" s="14" t="str">
        <f>'Matriz de riesgo GEI'!B36</f>
        <v>Acuerdo previo</v>
      </c>
      <c r="D35" s="10">
        <f>AVERAGE('Matriz de riesgo GEI'!K36:L36)</f>
        <v>4</v>
      </c>
      <c r="E35" s="10">
        <f>AVERAGE('Matriz de riesgo GEI'!M36:N36)</f>
        <v>1</v>
      </c>
      <c r="F35" s="11">
        <f t="shared" si="0"/>
        <v>4</v>
      </c>
      <c r="G35" s="12" t="str">
        <f t="shared" si="1"/>
        <v>Bajo</v>
      </c>
      <c r="H35" s="9" t="str">
        <f>'Matriz de riesgo GEI'!J36</f>
        <v>Operativo</v>
      </c>
      <c r="I35" s="9" t="str">
        <f>'Matriz de riesgo GEI'!E36</f>
        <v>Revisión incompleta o insuficiente de la solicitud</v>
      </c>
    </row>
    <row r="36" spans="2:9" ht="47.15" customHeight="1" x14ac:dyDescent="0.35">
      <c r="B36" s="9">
        <f>'Matriz de riesgo GEI'!A37</f>
        <v>31</v>
      </c>
      <c r="C36" s="14" t="str">
        <f>'Matriz de riesgo GEI'!B37</f>
        <v>Acuerdo previo</v>
      </c>
      <c r="D36" s="10">
        <f>AVERAGE('Matriz de riesgo GEI'!K37:L37)</f>
        <v>3.5</v>
      </c>
      <c r="E36" s="10">
        <f>AVERAGE('Matriz de riesgo GEI'!M37:N37)</f>
        <v>1.5</v>
      </c>
      <c r="F36" s="11">
        <f t="shared" si="0"/>
        <v>5.25</v>
      </c>
      <c r="G36" s="12" t="str">
        <f t="shared" si="1"/>
        <v>Medio</v>
      </c>
      <c r="H36" s="9" t="str">
        <f>'Matriz de riesgo GEI'!J37</f>
        <v>De Mercado</v>
      </c>
      <c r="I36" s="9" t="str">
        <f>'Matriz de riesgo GEI'!E37</f>
        <v>Documento contractual y oferta con  condiciones  que no corresponden a las requeridas</v>
      </c>
    </row>
    <row r="37" spans="2:9" ht="47.15" customHeight="1" x14ac:dyDescent="0.35">
      <c r="B37" s="9">
        <f>'Matriz de riesgo GEI'!A38</f>
        <v>32</v>
      </c>
      <c r="C37" s="14" t="str">
        <f>'Matriz de riesgo GEI'!B38</f>
        <v xml:space="preserve">Enfoque - Selección del equipo validador/verificador </v>
      </c>
      <c r="D37" s="10">
        <f>AVERAGE('Matriz de riesgo GEI'!K38:L38)</f>
        <v>4.5</v>
      </c>
      <c r="E37" s="10">
        <f>AVERAGE('Matriz de riesgo GEI'!M38:N38)</f>
        <v>1</v>
      </c>
      <c r="F37" s="11">
        <f t="shared" si="0"/>
        <v>4.5</v>
      </c>
      <c r="G37" s="12" t="str">
        <f t="shared" si="1"/>
        <v>Medio</v>
      </c>
      <c r="H37" s="9" t="str">
        <f>'Matriz de riesgo GEI'!J38</f>
        <v>Operativo</v>
      </c>
      <c r="I37" s="9" t="str">
        <f>'Matriz de riesgo GEI'!E38</f>
        <v>Asignación de personal que no cumple requisitos de competencia para el sectro y actividades requeridas</v>
      </c>
    </row>
    <row r="38" spans="2:9" ht="47.15" customHeight="1" x14ac:dyDescent="0.35">
      <c r="B38" s="9">
        <f>'Matriz de riesgo GEI'!A39</f>
        <v>33</v>
      </c>
      <c r="C38" s="14" t="str">
        <f>'Matriz de riesgo GEI'!B39</f>
        <v>Enfoque - comunicación con el cliente y parte responsable respecto a la programación</v>
      </c>
      <c r="D38" s="10">
        <f>AVERAGE('Matriz de riesgo GEI'!K39:L39)</f>
        <v>2</v>
      </c>
      <c r="E38" s="10">
        <f>AVERAGE('Matriz de riesgo GEI'!M39:N39)</f>
        <v>1.5</v>
      </c>
      <c r="F38" s="11">
        <f t="shared" si="0"/>
        <v>3</v>
      </c>
      <c r="G38" s="12" t="str">
        <f t="shared" si="1"/>
        <v>Bajo</v>
      </c>
      <c r="H38" s="9" t="str">
        <f>'Matriz de riesgo GEI'!J39</f>
        <v>Operativo</v>
      </c>
      <c r="I38" s="9" t="str">
        <f>'Matriz de riesgo GEI'!E39</f>
        <v>Falta de oportunidad en notificación de actividades y equipo validador verificador</v>
      </c>
    </row>
    <row r="39" spans="2:9" ht="47.15" customHeight="1" x14ac:dyDescent="0.35">
      <c r="B39" s="9">
        <f>'Matriz de riesgo GEI'!A40</f>
        <v>34</v>
      </c>
      <c r="C39" s="14" t="str">
        <f>'Matriz de riesgo GEI'!B40</f>
        <v>Enfoque - Planificación</v>
      </c>
      <c r="D39" s="10">
        <f>AVERAGE('Matriz de riesgo GEI'!K40:L40)</f>
        <v>4</v>
      </c>
      <c r="E39" s="10">
        <f>AVERAGE('Matriz de riesgo GEI'!M40:N40)</f>
        <v>1.5</v>
      </c>
      <c r="F39" s="11">
        <f t="shared" si="0"/>
        <v>6</v>
      </c>
      <c r="G39" s="12" t="str">
        <f t="shared" si="1"/>
        <v>Medio</v>
      </c>
      <c r="H39" s="9" t="str">
        <f>'Matriz de riesgo GEI'!J40</f>
        <v>Operativo</v>
      </c>
      <c r="I39" s="9" t="str">
        <f>'Matriz de riesgo GEI'!E40</f>
        <v>Elaboración de plan de validación o verificación no apropiado para el objetivo y alcance y sin considerar el plan de muestreo</v>
      </c>
    </row>
    <row r="40" spans="2:9" ht="47.15" customHeight="1" x14ac:dyDescent="0.35">
      <c r="B40" s="9">
        <f>'Matriz de riesgo GEI'!A41</f>
        <v>35</v>
      </c>
      <c r="C40" s="14" t="str">
        <f>'Matriz de riesgo GEI'!B41</f>
        <v>Enfoque - Planificación</v>
      </c>
      <c r="D40" s="10">
        <f>AVERAGE('Matriz de riesgo GEI'!K41:L41)</f>
        <v>3.5</v>
      </c>
      <c r="E40" s="10">
        <f>AVERAGE('Matriz de riesgo GEI'!M41:N41)</f>
        <v>1</v>
      </c>
      <c r="F40" s="11">
        <f t="shared" si="0"/>
        <v>3.5</v>
      </c>
      <c r="G40" s="12" t="str">
        <f t="shared" si="1"/>
        <v>Bajo</v>
      </c>
      <c r="H40" s="9" t="str">
        <f>'Matriz de riesgo GEI'!J41</f>
        <v>Operativo</v>
      </c>
      <c r="I40" s="9" t="str">
        <f>'Matriz de riesgo GEI'!E41</f>
        <v>Confusión y malos entendidos por parte del equipo validador, verificador o el cliente o la parte responsable, con relación al plan de actividades</v>
      </c>
    </row>
    <row r="41" spans="2:9" ht="47.15" customHeight="1" x14ac:dyDescent="0.35">
      <c r="B41" s="9">
        <f>'Matriz de riesgo GEI'!A42</f>
        <v>36</v>
      </c>
      <c r="C41" s="14" t="str">
        <f>'Matriz de riesgo GEI'!B42</f>
        <v>Proceso de validación o verificación</v>
      </c>
      <c r="D41" s="10">
        <f>AVERAGE('Matriz de riesgo GEI'!K42:L42)</f>
        <v>4.5</v>
      </c>
      <c r="E41" s="10">
        <f>AVERAGE('Matriz de riesgo GEI'!M42:N42)</f>
        <v>1</v>
      </c>
      <c r="F41" s="11">
        <f t="shared" si="0"/>
        <v>4.5</v>
      </c>
      <c r="G41" s="12" t="str">
        <f t="shared" si="1"/>
        <v>Medio</v>
      </c>
      <c r="H41" s="9" t="str">
        <f>'Matriz de riesgo GEI'!J42</f>
        <v>Operativo</v>
      </c>
      <c r="I41" s="9" t="str">
        <f>'Matriz de riesgo GEI'!E42</f>
        <v>Deficiente evaluación de la información y los datos de los GEI</v>
      </c>
    </row>
    <row r="42" spans="2:9" ht="47.15" customHeight="1" x14ac:dyDescent="0.35">
      <c r="B42" s="9">
        <f>'Matriz de riesgo GEI'!A43</f>
        <v>37</v>
      </c>
      <c r="C42" s="14" t="str">
        <f>'Matriz de riesgo GEI'!B43</f>
        <v>Proceso de validación o verificación</v>
      </c>
      <c r="D42" s="10">
        <f>AVERAGE('Matriz de riesgo GEI'!K43:L43)</f>
        <v>4.5</v>
      </c>
      <c r="E42" s="10">
        <f>AVERAGE('Matriz de riesgo GEI'!M43:N43)</f>
        <v>1</v>
      </c>
      <c r="F42" s="11">
        <f t="shared" si="0"/>
        <v>4.5</v>
      </c>
      <c r="G42" s="12" t="str">
        <f t="shared" si="1"/>
        <v>Medio</v>
      </c>
      <c r="H42" s="9" t="str">
        <f>'Matriz de riesgo GEI'!J43</f>
        <v>Operativo</v>
      </c>
      <c r="I42" s="9" t="str">
        <f>'Matriz de riesgo GEI'!E43</f>
        <v>Recolección insuficiente de evidencias e informacíón para la verificación o validación</v>
      </c>
    </row>
    <row r="43" spans="2:9" ht="47.15" customHeight="1" x14ac:dyDescent="0.35">
      <c r="B43" s="9">
        <f>'Matriz de riesgo GEI'!A44</f>
        <v>38</v>
      </c>
      <c r="C43" s="14" t="str">
        <f>'Matriz de riesgo GEI'!B44</f>
        <v>Proceso de validación o verificación</v>
      </c>
      <c r="D43" s="10">
        <f>AVERAGE('Matriz de riesgo GEI'!K44:L44)</f>
        <v>4.5</v>
      </c>
      <c r="E43" s="10">
        <f>AVERAGE('Matriz de riesgo GEI'!M44:N44)</f>
        <v>1</v>
      </c>
      <c r="F43" s="11">
        <f t="shared" si="0"/>
        <v>4.5</v>
      </c>
      <c r="G43" s="12" t="str">
        <f t="shared" si="1"/>
        <v>Medio</v>
      </c>
      <c r="H43" s="9" t="str">
        <f>'Matriz de riesgo GEI'!J44</f>
        <v>Operativo</v>
      </c>
      <c r="I43" s="9" t="str">
        <f>'Matriz de riesgo GEI'!E44</f>
        <v>Determinación errada de incumplimientos (sin evidencias especificas o con identificación equivocada del requisito para la declaración emitida)</v>
      </c>
    </row>
    <row r="44" spans="2:9" ht="47.15" customHeight="1" x14ac:dyDescent="0.35">
      <c r="B44" s="9">
        <f>'Matriz de riesgo GEI'!A45</f>
        <v>39</v>
      </c>
      <c r="C44" s="14" t="str">
        <f>'Matriz de riesgo GEI'!B45</f>
        <v>Revisión y emisión de la declaracion de validación o verificación</v>
      </c>
      <c r="D44" s="10">
        <f>AVERAGE('Matriz de riesgo GEI'!K45:L45)</f>
        <v>3</v>
      </c>
      <c r="E44" s="10">
        <f>AVERAGE('Matriz de riesgo GEI'!M45:N45)</f>
        <v>1.5</v>
      </c>
      <c r="F44" s="11">
        <f t="shared" si="0"/>
        <v>4.5</v>
      </c>
      <c r="G44" s="12" t="str">
        <f t="shared" si="1"/>
        <v>Medio</v>
      </c>
      <c r="H44" s="9" t="str">
        <f>'Matriz de riesgo GEI'!J45</f>
        <v>Operativo</v>
      </c>
      <c r="I44" s="9" t="str">
        <f>'Matriz de riesgo GEI'!E45</f>
        <v>Revisión incompleta o insuficiente o sin sustento con relación a los requisitos de validación o verificación</v>
      </c>
    </row>
    <row r="45" spans="2:9" ht="47.15" customHeight="1" x14ac:dyDescent="0.35">
      <c r="B45" s="9">
        <f>'Matriz de riesgo GEI'!A46</f>
        <v>40</v>
      </c>
      <c r="C45" s="14" t="str">
        <f>'Matriz de riesgo GEI'!B46</f>
        <v>Revisión y emisión de la declaracion de validación o verificación</v>
      </c>
      <c r="D45" s="10">
        <f>AVERAGE('Matriz de riesgo GEI'!K46:L46)</f>
        <v>4</v>
      </c>
      <c r="E45" s="10">
        <f>AVERAGE('Matriz de riesgo GEI'!M46:N46)</f>
        <v>1</v>
      </c>
      <c r="F45" s="11">
        <f t="shared" si="0"/>
        <v>4</v>
      </c>
      <c r="G45" s="12" t="str">
        <f t="shared" si="1"/>
        <v>Bajo</v>
      </c>
      <c r="H45" s="9" t="str">
        <f>'Matriz de riesgo GEI'!J46</f>
        <v>Operativo</v>
      </c>
      <c r="I45" s="9" t="str">
        <f>'Matriz de riesgo GEI'!E46</f>
        <v>Revisión y emisión de la declaración por personas sin la competencia o independencia en el proceso</v>
      </c>
    </row>
    <row r="46" spans="2:9" ht="47.15" customHeight="1" x14ac:dyDescent="0.35">
      <c r="B46" s="9">
        <f>'Matriz de riesgo GEI'!A47</f>
        <v>41</v>
      </c>
      <c r="C46" s="14" t="str">
        <f>'Matriz de riesgo GEI'!B47</f>
        <v>Revisión y emisión de la declaracion de validación o verificación</v>
      </c>
      <c r="D46" s="10">
        <f>AVERAGE('Matriz de riesgo GEI'!K47:L47)</f>
        <v>3</v>
      </c>
      <c r="E46" s="10">
        <f>AVERAGE('Matriz de riesgo GEI'!M47:N47)</f>
        <v>1</v>
      </c>
      <c r="F46" s="11">
        <f t="shared" si="0"/>
        <v>3</v>
      </c>
      <c r="G46" s="12" t="str">
        <f t="shared" si="1"/>
        <v>Bajo</v>
      </c>
      <c r="H46" s="9" t="str">
        <f>'Matriz de riesgo GEI'!J47</f>
        <v>Operativo</v>
      </c>
      <c r="I46" s="9" t="str">
        <f>'Matriz de riesgo GEI'!E47</f>
        <v xml:space="preserve"> Declaracion de validación o verificación con información errónea, respecto a usuarios previstos, alcance, objetivos y criterios de vaslidación o verificación</v>
      </c>
    </row>
    <row r="47" spans="2:9" ht="47.15" customHeight="1" x14ac:dyDescent="0.35">
      <c r="B47" s="9">
        <f>'Matriz de riesgo GEI'!A48</f>
        <v>42</v>
      </c>
      <c r="C47" s="14" t="str">
        <f>'Matriz de riesgo GEI'!B48</f>
        <v>Registros de las actividades de validación y verificación</v>
      </c>
      <c r="D47" s="10">
        <f>AVERAGE('Matriz de riesgo GEI'!K48:L48)</f>
        <v>4.5</v>
      </c>
      <c r="E47" s="10">
        <f>AVERAGE('Matriz de riesgo GEI'!M48:N48)</f>
        <v>1</v>
      </c>
      <c r="F47" s="11">
        <f t="shared" si="0"/>
        <v>4.5</v>
      </c>
      <c r="G47" s="12" t="str">
        <f t="shared" si="1"/>
        <v>Medio</v>
      </c>
      <c r="H47" s="9" t="str">
        <f>'Matriz de riesgo GEI'!J48</f>
        <v>Operativo</v>
      </c>
      <c r="I47" s="9" t="str">
        <f>'Matriz de riesgo GEI'!E48</f>
        <v>Perdida, deterioro o modificación no autorizada de la información correspondientes a la validación o verificación</v>
      </c>
    </row>
    <row r="48" spans="2:9" ht="47.15" customHeight="1" x14ac:dyDescent="0.35">
      <c r="B48" s="9">
        <f>'Matriz de riesgo GEI'!A49</f>
        <v>43</v>
      </c>
      <c r="C48" s="14" t="str">
        <f>'Matriz de riesgo GEI'!B49</f>
        <v>Hechos detectados después de la ceclaración de validación o verificación</v>
      </c>
      <c r="D48" s="10">
        <f>AVERAGE('Matriz de riesgo GEI'!K49:L49)</f>
        <v>4.5</v>
      </c>
      <c r="E48" s="10">
        <f>AVERAGE('Matriz de riesgo GEI'!M49:N49)</f>
        <v>1</v>
      </c>
      <c r="F48" s="11">
        <f t="shared" si="0"/>
        <v>4.5</v>
      </c>
      <c r="G48" s="12" t="str">
        <f t="shared" si="1"/>
        <v>Medio</v>
      </c>
      <c r="H48" s="9" t="str">
        <f>'Matriz de riesgo GEI'!J49</f>
        <v>Operativo</v>
      </c>
      <c r="I48" s="9" t="str">
        <f>'Matriz de riesgo GEI'!E49</f>
        <v>Omitir las modificaciones cuando sean requeridas en un informe de validación o verificación.</v>
      </c>
    </row>
    <row r="49" spans="2:9" ht="47.15" customHeight="1" x14ac:dyDescent="0.35">
      <c r="B49" s="9">
        <f>'Matriz de riesgo GEI'!A50</f>
        <v>44</v>
      </c>
      <c r="C49" s="14" t="str">
        <f>'Matriz de riesgo GEI'!B50</f>
        <v>Quejas y apelaciones</v>
      </c>
      <c r="D49" s="10">
        <f>AVERAGE('Matriz de riesgo GEI'!K50:L50)</f>
        <v>3</v>
      </c>
      <c r="E49" s="10">
        <f>AVERAGE('Matriz de riesgo GEI'!M50:N50)</f>
        <v>1</v>
      </c>
      <c r="F49" s="11">
        <f t="shared" si="0"/>
        <v>3</v>
      </c>
      <c r="G49" s="12" t="str">
        <f t="shared" si="1"/>
        <v>Bajo</v>
      </c>
      <c r="H49" s="9" t="str">
        <f>'Matriz de riesgo GEI'!J50</f>
        <v>Operativo</v>
      </c>
      <c r="I49" s="9" t="str">
        <f>'Matriz de riesgo GEI'!E50</f>
        <v xml:space="preserve">No dar tratamiento oportuno y eficaz a las quejas y apelaciones de los clientes </v>
      </c>
    </row>
    <row r="50" spans="2:9" ht="47.15" customHeight="1" x14ac:dyDescent="0.35">
      <c r="B50" s="9">
        <f>'Matriz de riesgo GEI'!A51</f>
        <v>45</v>
      </c>
      <c r="C50" s="14" t="str">
        <f>'Matriz de riesgo GEI'!B51</f>
        <v>Validaciones o verificaciones especiales</v>
      </c>
      <c r="D50" s="10">
        <f>AVERAGE('Matriz de riesgo GEI'!K51:L51)</f>
        <v>2</v>
      </c>
      <c r="E50" s="10">
        <f>AVERAGE('Matriz de riesgo GEI'!M51:N51)</f>
        <v>1</v>
      </c>
      <c r="F50" s="11">
        <f t="shared" si="0"/>
        <v>2</v>
      </c>
      <c r="G50" s="12" t="str">
        <f t="shared" si="1"/>
        <v>Bajo</v>
      </c>
      <c r="H50" s="9" t="str">
        <f>'Matriz de riesgo GEI'!J51</f>
        <v>Operativo</v>
      </c>
      <c r="I50" s="9" t="str">
        <f>'Matriz de riesgo GEI'!E51</f>
        <v>Falta de atención y selección en el equipo validador o verificador para las actividades previstas</v>
      </c>
    </row>
    <row r="51" spans="2:9" ht="47.15" customHeight="1" x14ac:dyDescent="0.35">
      <c r="B51" s="9">
        <f>'Matriz de riesgo GEI'!A52</f>
        <v>46</v>
      </c>
      <c r="C51" s="14" t="str">
        <f>'Matriz de riesgo GEI'!B52</f>
        <v>Sistema de gestión</v>
      </c>
      <c r="D51" s="10">
        <f>AVERAGE('Matriz de riesgo GEI'!K52:L52)</f>
        <v>1.5</v>
      </c>
      <c r="E51" s="10">
        <f>AVERAGE('Matriz de riesgo GEI'!M52:N52)</f>
        <v>1</v>
      </c>
      <c r="F51" s="11">
        <f t="shared" si="0"/>
        <v>1.5</v>
      </c>
      <c r="G51" s="12" t="str">
        <f t="shared" si="1"/>
        <v>Bajo</v>
      </c>
      <c r="H51" s="9" t="str">
        <f>'Matriz de riesgo GEI'!J52</f>
        <v>Operativo</v>
      </c>
      <c r="I51" s="9" t="str">
        <f>'Matriz de riesgo GEI'!E52</f>
        <v>Sistema de gestión que no apoya el cumplimiento de los objetivos del OVV</v>
      </c>
    </row>
    <row r="52" spans="2:9" ht="47.15" customHeight="1" x14ac:dyDescent="0.35">
      <c r="B52" s="9">
        <f>'Matriz de riesgo GEI'!A53</f>
        <v>47</v>
      </c>
      <c r="C52" s="14" t="str">
        <f>'Matriz de riesgo GEI'!B53</f>
        <v>Sistema de gestión</v>
      </c>
      <c r="D52" s="10">
        <f>AVERAGE('Matriz de riesgo GEI'!K53:L53)</f>
        <v>2</v>
      </c>
      <c r="E52" s="10">
        <f>AVERAGE('Matriz de riesgo GEI'!M53:N53)</f>
        <v>1</v>
      </c>
      <c r="F52" s="11">
        <f t="shared" si="0"/>
        <v>2</v>
      </c>
      <c r="G52" s="12" t="str">
        <f t="shared" si="1"/>
        <v>Bajo</v>
      </c>
      <c r="H52" s="9" t="str">
        <f>'Matriz de riesgo GEI'!J53</f>
        <v>Operativo</v>
      </c>
      <c r="I52" s="9" t="str">
        <f>'Matriz de riesgo GEI'!E53</f>
        <v>Implementación ineficaz del sistema de gestión del OVV</v>
      </c>
    </row>
    <row r="53" spans="2:9" ht="47.15" customHeight="1" x14ac:dyDescent="0.35">
      <c r="B53" s="9">
        <f>'Matriz de riesgo GEI'!A54</f>
        <v>48</v>
      </c>
      <c r="C53" s="14" t="str">
        <f>'Matriz de riesgo GEI'!B54</f>
        <v>Sistema de gestión</v>
      </c>
      <c r="D53" s="10">
        <f>AVERAGE('Matriz de riesgo GEI'!K54:L54)</f>
        <v>2</v>
      </c>
      <c r="E53" s="10">
        <f>AVERAGE('Matriz de riesgo GEI'!M54:N54)</f>
        <v>1</v>
      </c>
      <c r="F53" s="11">
        <f t="shared" si="0"/>
        <v>2</v>
      </c>
      <c r="G53" s="12" t="str">
        <f t="shared" si="1"/>
        <v>Bajo</v>
      </c>
      <c r="H53" s="9" t="str">
        <f>'Matriz de riesgo GEI'!J54</f>
        <v>Operativo</v>
      </c>
      <c r="I53" s="9" t="str">
        <f>'Matriz de riesgo GEI'!E54</f>
        <v xml:space="preserve">Obsolescencia de la documentación del sistema de gestión </v>
      </c>
    </row>
    <row r="54" spans="2:9" ht="47.15" customHeight="1" x14ac:dyDescent="0.35">
      <c r="B54" s="9">
        <f>'Matriz de riesgo GEI'!A55</f>
        <v>49</v>
      </c>
      <c r="C54" s="14" t="str">
        <f>'Matriz de riesgo GEI'!B55</f>
        <v>Sistema de gestión</v>
      </c>
      <c r="D54" s="10">
        <f>AVERAGE('Matriz de riesgo GEI'!K55:L55)</f>
        <v>4.5</v>
      </c>
      <c r="E54" s="10">
        <f>AVERAGE('Matriz de riesgo GEI'!M55:N55)</f>
        <v>1</v>
      </c>
      <c r="F54" s="11">
        <f t="shared" si="0"/>
        <v>4.5</v>
      </c>
      <c r="G54" s="12" t="str">
        <f t="shared" si="1"/>
        <v>Medio</v>
      </c>
      <c r="H54" s="9" t="str">
        <f>'Matriz de riesgo GEI'!J55</f>
        <v>Operativo</v>
      </c>
      <c r="I54" s="9" t="str">
        <f>'Matriz de riesgo GEI'!E55</f>
        <v>Daño o pérdida de registros de las actividades de verifiación o validación</v>
      </c>
    </row>
    <row r="55" spans="2:9" ht="48" x14ac:dyDescent="0.35">
      <c r="B55" s="9">
        <f>'Matriz de riesgo GEI'!A56</f>
        <v>50</v>
      </c>
      <c r="C55" s="14" t="str">
        <f>'Matriz de riesgo GEI'!B56</f>
        <v>Sistema de gestión</v>
      </c>
      <c r="D55" s="10">
        <f>AVERAGE('Matriz de riesgo GEI'!K56:L56)</f>
        <v>1.5</v>
      </c>
      <c r="E55" s="10">
        <f>AVERAGE('Matriz de riesgo GEI'!M56:N56)</f>
        <v>1</v>
      </c>
      <c r="F55" s="11">
        <f t="shared" si="0"/>
        <v>1.5</v>
      </c>
      <c r="G55" s="12" t="str">
        <f t="shared" si="1"/>
        <v>Bajo</v>
      </c>
      <c r="H55" s="9" t="str">
        <f>'Matriz de riesgo GEI'!J56</f>
        <v>Operativo</v>
      </c>
      <c r="I55" s="9" t="str">
        <f>'Matriz de riesgo GEI'!E56</f>
        <v>Revisión incompleta o que no permite determinar la eficacia, adecuación y conveniencia del sistema</v>
      </c>
    </row>
    <row r="56" spans="2:9" ht="32" x14ac:dyDescent="0.35">
      <c r="B56" s="9">
        <f>'Matriz de riesgo GEI'!A57</f>
        <v>51</v>
      </c>
      <c r="C56" s="14" t="str">
        <f>'Matriz de riesgo GEI'!B57</f>
        <v>Sistema de gestión</v>
      </c>
      <c r="D56" s="10">
        <f>AVERAGE('Matriz de riesgo GEI'!K57:L57)</f>
        <v>2</v>
      </c>
      <c r="E56" s="10">
        <f>AVERAGE('Matriz de riesgo GEI'!M57:N57)</f>
        <v>1</v>
      </c>
      <c r="F56" s="11">
        <f t="shared" si="0"/>
        <v>2</v>
      </c>
      <c r="G56" s="12" t="str">
        <f t="shared" si="1"/>
        <v>Bajo</v>
      </c>
      <c r="H56" s="9" t="str">
        <f>'Matriz de riesgo GEI'!J57</f>
        <v>Operativo</v>
      </c>
      <c r="I56" s="9" t="str">
        <f>'Matriz de riesgo GEI'!E57</f>
        <v>Auditoria superficial que no evalúa de forma suficiente el sistema de gestión del OVV</v>
      </c>
    </row>
    <row r="57" spans="2:9" ht="25.5" customHeight="1" x14ac:dyDescent="0.35">
      <c r="B57" s="9">
        <f>'Matriz de riesgo GEI'!A58</f>
        <v>52</v>
      </c>
      <c r="C57" s="14" t="str">
        <f>'Matriz de riesgo GEI'!B58</f>
        <v>Sistema de gestión</v>
      </c>
      <c r="D57" s="10">
        <f>AVERAGE('Matriz de riesgo GEI'!K58:L58)</f>
        <v>2</v>
      </c>
      <c r="E57" s="10">
        <f>AVERAGE('Matriz de riesgo GEI'!M58:N58)</f>
        <v>1</v>
      </c>
      <c r="F57" s="11">
        <f t="shared" si="0"/>
        <v>2</v>
      </c>
      <c r="G57" s="12" t="str">
        <f t="shared" si="1"/>
        <v>Bajo</v>
      </c>
      <c r="H57" s="9" t="str">
        <f>'Matriz de riesgo GEI'!J58</f>
        <v>Operativo</v>
      </c>
      <c r="I57" s="9" t="str">
        <f>'Matriz de riesgo GEI'!E58</f>
        <v xml:space="preserve">Acciones correctivas no eficaces </v>
      </c>
    </row>
  </sheetData>
  <mergeCells count="10">
    <mergeCell ref="Q2:R3"/>
    <mergeCell ref="H5:H6"/>
    <mergeCell ref="E2:P3"/>
    <mergeCell ref="B2:D3"/>
    <mergeCell ref="I5:I6"/>
    <mergeCell ref="B5:B6"/>
    <mergeCell ref="D5:E5"/>
    <mergeCell ref="F5:F6"/>
    <mergeCell ref="G5:G6"/>
    <mergeCell ref="C5:C6"/>
  </mergeCells>
  <conditionalFormatting sqref="F7:G57">
    <cfRule type="cellIs" dxfId="3" priority="4" operator="equal">
      <formula>"Crítico"</formula>
    </cfRule>
    <cfRule type="cellIs" dxfId="2" priority="5" operator="equal">
      <formula>"Alto"</formula>
    </cfRule>
    <cfRule type="cellIs" dxfId="1" priority="6" operator="equal">
      <formula>"Medio"</formula>
    </cfRule>
  </conditionalFormatting>
  <conditionalFormatting sqref="F7:F57">
    <cfRule type="cellIs" dxfId="0" priority="3" operator="equal">
      <formula>"Alto"</formula>
    </cfRule>
  </conditionalFormatting>
  <pageMargins left="0.7" right="0.7" top="0.75" bottom="0.75" header="0.3" footer="0.3"/>
  <pageSetup orientation="portrait" r:id="rId1"/>
  <drawing r:id="rId2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17"/>
  <sheetViews>
    <sheetView workbookViewId="0">
      <selection activeCell="B3" sqref="B3"/>
    </sheetView>
  </sheetViews>
  <sheetFormatPr baseColWidth="10" defaultColWidth="10.81640625" defaultRowHeight="14.5" x14ac:dyDescent="0.35"/>
  <cols>
    <col min="1" max="1" width="4.453125" style="4" customWidth="1"/>
    <col min="2" max="2" width="19.453125" style="4" customWidth="1"/>
    <col min="3" max="3" width="30.1796875" style="4" customWidth="1"/>
    <col min="4" max="6" width="17.81640625" style="4" customWidth="1"/>
    <col min="7" max="7" width="6.81640625" style="4" bestFit="1" customWidth="1"/>
    <col min="8" max="16384" width="10.81640625" style="4"/>
  </cols>
  <sheetData>
    <row r="2" spans="2:7" ht="29" x14ac:dyDescent="0.35">
      <c r="B2" s="2" t="s">
        <v>27</v>
      </c>
      <c r="C2" s="2" t="s">
        <v>28</v>
      </c>
      <c r="D2" s="2" t="s">
        <v>29</v>
      </c>
      <c r="E2" s="2" t="s">
        <v>31</v>
      </c>
      <c r="F2" s="2" t="s">
        <v>7</v>
      </c>
      <c r="G2" s="2" t="s">
        <v>32</v>
      </c>
    </row>
    <row r="3" spans="2:7" x14ac:dyDescent="0.35">
      <c r="B3" s="5"/>
      <c r="C3" s="3"/>
      <c r="D3" s="3"/>
      <c r="E3" s="3"/>
      <c r="F3" s="3"/>
      <c r="G3" s="3"/>
    </row>
    <row r="4" spans="2:7" x14ac:dyDescent="0.35">
      <c r="B4" s="3"/>
      <c r="C4" s="3"/>
      <c r="D4" s="3"/>
      <c r="E4" s="3"/>
      <c r="F4" s="3"/>
      <c r="G4" s="3"/>
    </row>
    <row r="5" spans="2:7" x14ac:dyDescent="0.35">
      <c r="B5" s="3"/>
      <c r="C5" s="3"/>
      <c r="D5" s="3"/>
      <c r="E5" s="3"/>
      <c r="F5" s="3"/>
      <c r="G5" s="3"/>
    </row>
    <row r="6" spans="2:7" x14ac:dyDescent="0.35">
      <c r="B6" s="3"/>
      <c r="C6" s="3"/>
      <c r="D6" s="3"/>
      <c r="E6" s="3"/>
      <c r="F6" s="3"/>
      <c r="G6" s="3"/>
    </row>
    <row r="7" spans="2:7" x14ac:dyDescent="0.35">
      <c r="B7" s="3"/>
      <c r="C7" s="3"/>
      <c r="D7" s="3"/>
      <c r="E7" s="3"/>
      <c r="F7" s="3"/>
      <c r="G7" s="3"/>
    </row>
    <row r="8" spans="2:7" x14ac:dyDescent="0.35">
      <c r="B8" s="3"/>
      <c r="C8" s="3"/>
      <c r="D8" s="3"/>
      <c r="E8" s="3"/>
      <c r="F8" s="3"/>
      <c r="G8" s="3"/>
    </row>
    <row r="9" spans="2:7" x14ac:dyDescent="0.35">
      <c r="B9" s="3"/>
      <c r="C9" s="3"/>
      <c r="D9" s="3"/>
      <c r="E9" s="3"/>
      <c r="F9" s="3"/>
      <c r="G9" s="3"/>
    </row>
    <row r="10" spans="2:7" x14ac:dyDescent="0.35">
      <c r="B10" s="3"/>
      <c r="C10" s="3"/>
      <c r="D10" s="3"/>
      <c r="E10" s="3"/>
      <c r="F10" s="3"/>
      <c r="G10" s="3"/>
    </row>
    <row r="11" spans="2:7" x14ac:dyDescent="0.35">
      <c r="B11" s="3"/>
      <c r="C11" s="3"/>
      <c r="D11" s="3"/>
      <c r="E11" s="3"/>
      <c r="F11" s="3"/>
      <c r="G11" s="3"/>
    </row>
    <row r="12" spans="2:7" x14ac:dyDescent="0.35">
      <c r="B12" s="3"/>
      <c r="C12" s="3"/>
      <c r="D12" s="3"/>
      <c r="E12" s="3"/>
      <c r="F12" s="3"/>
      <c r="G12" s="3"/>
    </row>
    <row r="13" spans="2:7" x14ac:dyDescent="0.35">
      <c r="B13" s="3"/>
      <c r="C13" s="3"/>
      <c r="D13" s="3"/>
      <c r="E13" s="3"/>
      <c r="F13" s="3"/>
      <c r="G13" s="3"/>
    </row>
    <row r="14" spans="2:7" x14ac:dyDescent="0.35">
      <c r="B14" s="3"/>
      <c r="C14" s="3"/>
      <c r="D14" s="3"/>
      <c r="E14" s="3"/>
      <c r="F14" s="3"/>
      <c r="G14" s="3"/>
    </row>
    <row r="15" spans="2:7" x14ac:dyDescent="0.35">
      <c r="B15" s="3"/>
      <c r="C15" s="3"/>
      <c r="D15" s="3"/>
      <c r="E15" s="3"/>
      <c r="F15" s="3"/>
      <c r="G15" s="3"/>
    </row>
    <row r="16" spans="2:7" x14ac:dyDescent="0.35">
      <c r="B16" s="3"/>
      <c r="C16" s="3"/>
      <c r="D16" s="3"/>
      <c r="E16" s="3"/>
      <c r="F16" s="3"/>
      <c r="G16" s="3"/>
    </row>
    <row r="17" spans="2:7" x14ac:dyDescent="0.35">
      <c r="B17" s="3"/>
      <c r="C17" s="3"/>
      <c r="D17" s="3"/>
      <c r="E17" s="3"/>
      <c r="F17" s="3"/>
      <c r="G17" s="3"/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15"/>
  <sheetViews>
    <sheetView workbookViewId="0">
      <selection activeCell="B4" sqref="B4"/>
    </sheetView>
  </sheetViews>
  <sheetFormatPr baseColWidth="10" defaultColWidth="10.81640625" defaultRowHeight="14.5" x14ac:dyDescent="0.35"/>
  <cols>
    <col min="1" max="1" width="5" style="1" customWidth="1"/>
    <col min="2" max="2" width="30.1796875" style="1" customWidth="1"/>
    <col min="3" max="3" width="34.7265625" style="1" customWidth="1"/>
    <col min="4" max="4" width="18.81640625" style="1" customWidth="1"/>
    <col min="5" max="5" width="16.453125" style="1" customWidth="1"/>
    <col min="6" max="16384" width="10.81640625" style="1"/>
  </cols>
  <sheetData>
    <row r="2" spans="2:6" ht="28.5" customHeight="1" x14ac:dyDescent="0.35">
      <c r="B2" s="15" t="s">
        <v>21</v>
      </c>
      <c r="C2" s="15" t="s">
        <v>59</v>
      </c>
      <c r="D2" s="15" t="s">
        <v>33</v>
      </c>
      <c r="E2" s="15" t="s">
        <v>264</v>
      </c>
      <c r="F2" s="15" t="s">
        <v>265</v>
      </c>
    </row>
    <row r="3" spans="2:6" ht="29" x14ac:dyDescent="0.35">
      <c r="B3" s="3" t="s">
        <v>22</v>
      </c>
      <c r="C3" s="3" t="s">
        <v>66</v>
      </c>
      <c r="D3" s="3" t="s">
        <v>41</v>
      </c>
      <c r="E3" s="6">
        <v>1</v>
      </c>
      <c r="F3" s="6">
        <v>1</v>
      </c>
    </row>
    <row r="4" spans="2:6" ht="29" x14ac:dyDescent="0.35">
      <c r="B4" s="3" t="s">
        <v>26</v>
      </c>
      <c r="C4" s="3" t="s">
        <v>67</v>
      </c>
      <c r="D4" s="3" t="s">
        <v>34</v>
      </c>
      <c r="E4" s="6">
        <v>2</v>
      </c>
      <c r="F4" s="6">
        <v>2</v>
      </c>
    </row>
    <row r="5" spans="2:6" x14ac:dyDescent="0.35">
      <c r="B5" s="3" t="s">
        <v>61</v>
      </c>
      <c r="C5" s="3" t="s">
        <v>68</v>
      </c>
      <c r="D5" s="3" t="s">
        <v>4</v>
      </c>
      <c r="E5" s="6">
        <v>3</v>
      </c>
      <c r="F5" s="6">
        <v>3</v>
      </c>
    </row>
    <row r="6" spans="2:6" ht="29" x14ac:dyDescent="0.35">
      <c r="B6" s="3" t="s">
        <v>23</v>
      </c>
      <c r="C6" s="3" t="s">
        <v>145</v>
      </c>
      <c r="D6" s="3" t="s">
        <v>34</v>
      </c>
      <c r="E6" s="6">
        <v>4</v>
      </c>
      <c r="F6" s="6">
        <v>4</v>
      </c>
    </row>
    <row r="7" spans="2:6" ht="29" x14ac:dyDescent="0.35">
      <c r="B7" s="3" t="s">
        <v>23</v>
      </c>
      <c r="C7" s="3" t="s">
        <v>145</v>
      </c>
      <c r="D7" s="3" t="s">
        <v>34</v>
      </c>
      <c r="E7" s="6">
        <v>5</v>
      </c>
      <c r="F7" s="6">
        <v>5</v>
      </c>
    </row>
    <row r="8" spans="2:6" ht="29" x14ac:dyDescent="0.35">
      <c r="B8" s="3" t="s">
        <v>23</v>
      </c>
      <c r="C8" s="3" t="s">
        <v>144</v>
      </c>
      <c r="D8" s="3" t="s">
        <v>35</v>
      </c>
    </row>
    <row r="9" spans="2:6" x14ac:dyDescent="0.35">
      <c r="B9" s="3" t="s">
        <v>23</v>
      </c>
      <c r="C9" s="3" t="s">
        <v>69</v>
      </c>
      <c r="D9" s="3" t="s">
        <v>35</v>
      </c>
    </row>
    <row r="10" spans="2:6" ht="29" x14ac:dyDescent="0.35">
      <c r="B10" s="3" t="s">
        <v>24</v>
      </c>
      <c r="C10" s="3" t="s">
        <v>143</v>
      </c>
      <c r="D10" s="3" t="s">
        <v>36</v>
      </c>
    </row>
    <row r="11" spans="2:6" ht="29" x14ac:dyDescent="0.35">
      <c r="B11" s="3" t="s">
        <v>62</v>
      </c>
      <c r="C11" s="3" t="s">
        <v>130</v>
      </c>
      <c r="D11" s="3" t="s">
        <v>63</v>
      </c>
    </row>
    <row r="12" spans="2:6" ht="29" x14ac:dyDescent="0.35">
      <c r="B12" s="3" t="s">
        <v>42</v>
      </c>
      <c r="C12" s="3" t="s">
        <v>70</v>
      </c>
      <c r="D12" s="3" t="s">
        <v>64</v>
      </c>
    </row>
    <row r="13" spans="2:6" ht="29" x14ac:dyDescent="0.35">
      <c r="B13" s="3" t="s">
        <v>39</v>
      </c>
      <c r="C13" s="3" t="s">
        <v>71</v>
      </c>
      <c r="D13" s="3" t="s">
        <v>37</v>
      </c>
    </row>
    <row r="14" spans="2:6" ht="29" x14ac:dyDescent="0.35">
      <c r="B14" s="3" t="s">
        <v>25</v>
      </c>
      <c r="C14" s="3" t="s">
        <v>71</v>
      </c>
      <c r="D14" s="3" t="s">
        <v>38</v>
      </c>
    </row>
    <row r="15" spans="2:6" x14ac:dyDescent="0.35">
      <c r="B15" s="3" t="s">
        <v>55</v>
      </c>
      <c r="C15" s="3" t="s">
        <v>72</v>
      </c>
      <c r="D15" s="3"/>
    </row>
  </sheetData>
  <pageMargins left="0.7" right="0.7" top="0.75" bottom="0.75" header="0.3" footer="0.3"/>
  <pageSetup orientation="portrait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Matriz de riesgo GEI</vt:lpstr>
      <vt:lpstr>Promedio NC</vt:lpstr>
      <vt:lpstr>Eventos</vt:lpstr>
      <vt:lpstr>Mapa de riesgo GEI</vt:lpstr>
      <vt:lpstr>Registro Eventos e Incidentes</vt:lpstr>
      <vt:lpstr>Data 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 López</dc:creator>
  <cp:lastModifiedBy>Yenny Margo Ortega Cortes</cp:lastModifiedBy>
  <dcterms:created xsi:type="dcterms:W3CDTF">2008-07-31T19:37:42Z</dcterms:created>
  <dcterms:modified xsi:type="dcterms:W3CDTF">2022-10-12T22:50:14Z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SynDocOpportunityDesc">
    <vt:lpwstr>
    </vt:lpwstr>
  </property>
  <property fmtid="{D5CDD505-2E9C-101B-9397-08002B2CF9AE}" pid="3" name="eSynDocOpportunityID">
    <vt:lpwstr>
    </vt:lpwstr>
  </property>
  <property fmtid="{D5CDD505-2E9C-101B-9397-08002B2CF9AE}" pid="4" name="eSynDocAttachmentID">
    <vt:lpwstr>{97fb3c77-5f80-425e-a688-39547e7a00dc}</vt:lpwstr>
  </property>
  <property fmtid="{D5CDD505-2E9C-101B-9397-08002B2CF9AE}" pid="5" name="eSynDocContactDesc">
    <vt:lpwstr>
    </vt:lpwstr>
  </property>
  <property fmtid="{D5CDD505-2E9C-101B-9397-08002B2CF9AE}" pid="6" name="eSynDocAccountDesc">
    <vt:lpwstr>
    </vt:lpwstr>
  </property>
  <property fmtid="{D5CDD505-2E9C-101B-9397-08002B2CF9AE}" pid="7" name="eSynDocProjectDesc">
    <vt:lpwstr>3.3 Evaluación</vt:lpwstr>
  </property>
  <property fmtid="{D5CDD505-2E9C-101B-9397-08002B2CF9AE}" pid="8" name="eSynDocTransactionDesc">
    <vt:lpwstr>
    </vt:lpwstr>
  </property>
  <property fmtid="{D5CDD505-2E9C-101B-9397-08002B2CF9AE}" pid="9" name="eSynDocSerialDesc">
    <vt:lpwstr>
    </vt:lpwstr>
  </property>
  <property fmtid="{D5CDD505-2E9C-101B-9397-08002B2CF9AE}" pid="10" name="eSynDocItemDesc">
    <vt:lpwstr>Organismo de Validación Verificación Gases Efecto Invern.</vt:lpwstr>
  </property>
  <property fmtid="{D5CDD505-2E9C-101B-9397-08002B2CF9AE}" pid="11" name="eSynDocResourceDesc">
    <vt:lpwstr>
    </vt:lpwstr>
  </property>
  <property fmtid="{D5CDD505-2E9C-101B-9397-08002B2CF9AE}" pid="12" name="eSynTransactionEntryKey">
    <vt:lpwstr>
    </vt:lpwstr>
  </property>
  <property fmtid="{D5CDD505-2E9C-101B-9397-08002B2CF9AE}" pid="13" name="eSynDocVersionStartDate">
    <vt:lpwstr>09/02/2021 20:58:13</vt:lpwstr>
  </property>
  <property fmtid="{D5CDD505-2E9C-101B-9397-08002B2CF9AE}" pid="14" name="eSynDocVersion">
    <vt:lpwstr>1</vt:lpwstr>
  </property>
  <property fmtid="{D5CDD505-2E9C-101B-9397-08002B2CF9AE}" pid="15" name="eSynDocAttachFileName">
    <vt:lpwstr>Anexo J PR-3.3-01_Matriz de riesgos GEI_V1.xlsx</vt:lpwstr>
  </property>
  <property fmtid="{D5CDD505-2E9C-101B-9397-08002B2CF9AE}" pid="16" name="eSynDocSummary">
    <vt:lpwstr>
    </vt:lpwstr>
  </property>
  <property fmtid="{D5CDD505-2E9C-101B-9397-08002B2CF9AE}" pid="17" name="eSynDocPublish">
    <vt:lpwstr>0</vt:lpwstr>
  </property>
  <property fmtid="{D5CDD505-2E9C-101B-9397-08002B2CF9AE}" pid="18" name="eSynDocTypeID">
    <vt:lpwstr>304</vt:lpwstr>
  </property>
  <property fmtid="{D5CDD505-2E9C-101B-9397-08002B2CF9AE}" pid="19" name="eSynDocSerialNumber">
    <vt:lpwstr>
    </vt:lpwstr>
  </property>
  <property fmtid="{D5CDD505-2E9C-101B-9397-08002B2CF9AE}" pid="20" name="eSynDocSubject">
    <vt:lpwstr>Anexo J PR-3.3-01_Matriz de riesgos GEI_V1</vt:lpwstr>
  </property>
  <property fmtid="{D5CDD505-2E9C-101B-9397-08002B2CF9AE}" pid="21" name="eSynDocItem">
    <vt:lpwstr>OVVGEI</vt:lpwstr>
  </property>
  <property fmtid="{D5CDD505-2E9C-101B-9397-08002B2CF9AE}" pid="22" name="eSynDocAcctContact">
    <vt:lpwstr>
    </vt:lpwstr>
  </property>
  <property fmtid="{D5CDD505-2E9C-101B-9397-08002B2CF9AE}" pid="23" name="eSynDocContactID">
    <vt:lpwstr>
    </vt:lpwstr>
  </property>
  <property fmtid="{D5CDD505-2E9C-101B-9397-08002B2CF9AE}" pid="24" name="eSynDocAccount">
    <vt:lpwstr>
    </vt:lpwstr>
  </property>
  <property fmtid="{D5CDD505-2E9C-101B-9397-08002B2CF9AE}" pid="25" name="eSynDocResource">
    <vt:lpwstr>
    </vt:lpwstr>
  </property>
  <property fmtid="{D5CDD505-2E9C-101B-9397-08002B2CF9AE}" pid="26" name="eSynDocProjectNr">
    <vt:lpwstr>SG-3.3</vt:lpwstr>
  </property>
  <property fmtid="{D5CDD505-2E9C-101B-9397-08002B2CF9AE}" pid="27" name="eSynDocSecurity">
    <vt:lpwstr>2</vt:lpwstr>
  </property>
  <property fmtid="{D5CDD505-2E9C-101B-9397-08002B2CF9AE}" pid="28" name="eSynDocAssortment">
    <vt:lpwstr>PROGRAMAS</vt:lpwstr>
  </property>
  <property fmtid="{D5CDD505-2E9C-101B-9397-08002B2CF9AE}" pid="29" name="eSynDocLanguageCode">
    <vt:lpwstr>
    </vt:lpwstr>
  </property>
  <property fmtid="{D5CDD505-2E9C-101B-9397-08002B2CF9AE}" pid="30" name="eSynDocDivisionDesc">
    <vt:lpwstr>
    </vt:lpwstr>
  </property>
  <property fmtid="{D5CDD505-2E9C-101B-9397-08002B2CF9AE}" pid="31" name="eSynDocDivision">
    <vt:lpwstr>
    </vt:lpwstr>
  </property>
  <property fmtid="{D5CDD505-2E9C-101B-9397-08002B2CF9AE}" pid="32" name="eSynDocParentDocument">
    <vt:lpwstr>
    </vt:lpwstr>
  </property>
  <property fmtid="{D5CDD505-2E9C-101B-9397-08002B2CF9AE}" pid="33" name="eSynDocSubCategory">
    <vt:lpwstr>
    </vt:lpwstr>
  </property>
  <property fmtid="{D5CDD505-2E9C-101B-9397-08002B2CF9AE}" pid="34" name="eSynDocCategoryID">
    <vt:lpwstr>
    </vt:lpwstr>
  </property>
  <property fmtid="{D5CDD505-2E9C-101B-9397-08002B2CF9AE}" pid="35" name="eSynDocGroupDesc">
    <vt:lpwstr>Attachments &amp; notes</vt:lpwstr>
  </property>
  <property fmtid="{D5CDD505-2E9C-101B-9397-08002B2CF9AE}" pid="36" name="eSynDocGroupID">
    <vt:lpwstr>0</vt:lpwstr>
  </property>
  <property fmtid="{D5CDD505-2E9C-101B-9397-08002B2CF9AE}" pid="37" name="eSynDocHID">
    <vt:lpwstr>46724</vt:lpwstr>
  </property>
  <property fmtid="{D5CDD505-2E9C-101B-9397-08002B2CF9AE}" pid="38" name="eSynCleanUp08/06/2021 17:56:42">
    <vt:i4>1</vt:i4>
  </property>
  <property fmtid="{D5CDD505-2E9C-101B-9397-08002B2CF9AE}" pid="39" name="eSynCleanUp08/16/2022 09:18:52">
    <vt:i4>1</vt:i4>
  </property>
</Properties>
</file>