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yenny.ortega\Desktop\Doc en Gestión SGO\"/>
    </mc:Choice>
  </mc:AlternateContent>
  <bookViews>
    <workbookView xWindow="0" yWindow="0" windowWidth="5350" windowHeight="5600" tabRatio="704"/>
  </bookViews>
  <sheets>
    <sheet name="Matriz de riesgo CSG" sheetId="12" r:id="rId1"/>
    <sheet name="Promedio NC" sheetId="18" r:id="rId2"/>
    <sheet name="Eventos" sheetId="19" r:id="rId3"/>
    <sheet name="Mapa de riesgo CSG" sheetId="13" r:id="rId4"/>
    <sheet name="Registro Eventos e Incidentes" sheetId="15" state="hidden" r:id="rId5"/>
    <sheet name="Hoja 2" sheetId="17" state="hidden" r:id="rId6"/>
    <sheet name="Hoja1" sheetId="14" state="hidden" r:id="rId7"/>
  </sheets>
  <externalReferences>
    <externalReference r:id="rId8"/>
    <externalReference r:id="rId9"/>
    <externalReference r:id="rId10"/>
  </externalReferences>
  <definedNames>
    <definedName name="_xlnm._FilterDatabase" localSheetId="3" hidden="1">'Mapa de riesgo CSG'!$B$5:$I$59</definedName>
    <definedName name="_xlnm._FilterDatabase" localSheetId="0" hidden="1">'Matriz de riesgo CSG'!$B$7:$S$7</definedName>
    <definedName name="Excel_BuiltIn__FilterDatabase_3" localSheetId="3">#REF!</definedName>
    <definedName name="Excel_BuiltIn__FilterDatabase_3" localSheetId="0">#REF!</definedName>
    <definedName name="Excel_BuiltIn__FilterDatabase_3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9" i="12" l="1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8" i="12"/>
  <c r="I10" i="12" l="1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9" i="12"/>
  <c r="I8" i="12"/>
  <c r="I8" i="13" l="1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E36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C56" i="13"/>
  <c r="C57" i="13"/>
  <c r="C58" i="13"/>
  <c r="C59" i="13"/>
  <c r="C60" i="13"/>
  <c r="C61" i="13"/>
  <c r="C62" i="13"/>
  <c r="B56" i="13"/>
  <c r="B57" i="13"/>
  <c r="B58" i="13"/>
  <c r="B59" i="13"/>
  <c r="B60" i="13"/>
  <c r="B61" i="13"/>
  <c r="B62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N56" i="12"/>
  <c r="P56" i="12" s="1"/>
  <c r="Q56" i="12" s="1"/>
  <c r="N55" i="12"/>
  <c r="P55" i="12" s="1"/>
  <c r="Q55" i="12" s="1"/>
  <c r="N54" i="12"/>
  <c r="P54" i="12" s="1"/>
  <c r="Q54" i="12" s="1"/>
  <c r="N53" i="12"/>
  <c r="N52" i="12"/>
  <c r="P52" i="12" s="1"/>
  <c r="Q52" i="12" s="1"/>
  <c r="N51" i="12"/>
  <c r="P51" i="12" s="1"/>
  <c r="Q51" i="12" s="1"/>
  <c r="N50" i="12"/>
  <c r="P50" i="12" s="1"/>
  <c r="Q50" i="12" s="1"/>
  <c r="N49" i="12"/>
  <c r="N48" i="12"/>
  <c r="P48" i="12" s="1"/>
  <c r="Q48" i="12" s="1"/>
  <c r="N47" i="12"/>
  <c r="P47" i="12" s="1"/>
  <c r="Q47" i="12" s="1"/>
  <c r="N46" i="12"/>
  <c r="P46" i="12" s="1"/>
  <c r="Q46" i="12" s="1"/>
  <c r="N45" i="12"/>
  <c r="N44" i="12"/>
  <c r="P44" i="12" s="1"/>
  <c r="Q44" i="12" s="1"/>
  <c r="N43" i="12"/>
  <c r="P43" i="12" s="1"/>
  <c r="Q43" i="12" s="1"/>
  <c r="N42" i="12"/>
  <c r="P42" i="12" s="1"/>
  <c r="Q42" i="12" s="1"/>
  <c r="N41" i="12"/>
  <c r="N40" i="12"/>
  <c r="P40" i="12" s="1"/>
  <c r="Q40" i="12" s="1"/>
  <c r="N39" i="12"/>
  <c r="P39" i="12" s="1"/>
  <c r="Q39" i="12" s="1"/>
  <c r="N38" i="12"/>
  <c r="P38" i="12" s="1"/>
  <c r="Q38" i="12" s="1"/>
  <c r="P37" i="12"/>
  <c r="Q37" i="12" s="1"/>
  <c r="N36" i="12"/>
  <c r="N35" i="12"/>
  <c r="N34" i="12"/>
  <c r="N33" i="12"/>
  <c r="E32" i="13" s="1"/>
  <c r="N32" i="12"/>
  <c r="N31" i="12"/>
  <c r="E43" i="13" l="1"/>
  <c r="F43" i="13" s="1"/>
  <c r="G43" i="13" s="1"/>
  <c r="F36" i="13"/>
  <c r="G36" i="13" s="1"/>
  <c r="E50" i="13"/>
  <c r="F50" i="13" s="1"/>
  <c r="G50" i="13" s="1"/>
  <c r="E42" i="13"/>
  <c r="F42" i="13" s="1"/>
  <c r="G42" i="13" s="1"/>
  <c r="E55" i="13"/>
  <c r="F55" i="13" s="1"/>
  <c r="G55" i="13" s="1"/>
  <c r="E47" i="13"/>
  <c r="F47" i="13" s="1"/>
  <c r="G47" i="13" s="1"/>
  <c r="E39" i="13"/>
  <c r="F39" i="13" s="1"/>
  <c r="G39" i="13" s="1"/>
  <c r="E51" i="13"/>
  <c r="F51" i="13" s="1"/>
  <c r="G51" i="13" s="1"/>
  <c r="E54" i="13"/>
  <c r="F54" i="13" s="1"/>
  <c r="G54" i="13" s="1"/>
  <c r="E46" i="13"/>
  <c r="F46" i="13" s="1"/>
  <c r="G46" i="13" s="1"/>
  <c r="E38" i="13"/>
  <c r="F38" i="13" s="1"/>
  <c r="G38" i="13" s="1"/>
  <c r="P41" i="12"/>
  <c r="Q41" i="12" s="1"/>
  <c r="E40" i="13"/>
  <c r="F40" i="13" s="1"/>
  <c r="G40" i="13" s="1"/>
  <c r="P45" i="12"/>
  <c r="Q45" i="12" s="1"/>
  <c r="E44" i="13"/>
  <c r="F44" i="13" s="1"/>
  <c r="G44" i="13" s="1"/>
  <c r="P49" i="12"/>
  <c r="Q49" i="12" s="1"/>
  <c r="E48" i="13"/>
  <c r="F48" i="13" s="1"/>
  <c r="G48" i="13" s="1"/>
  <c r="P53" i="12"/>
  <c r="Q53" i="12" s="1"/>
  <c r="E52" i="13"/>
  <c r="F52" i="13" s="1"/>
  <c r="G52" i="13" s="1"/>
  <c r="F32" i="13"/>
  <c r="G32" i="13" s="1"/>
  <c r="E30" i="13"/>
  <c r="F30" i="13" s="1"/>
  <c r="G30" i="13" s="1"/>
  <c r="P31" i="12"/>
  <c r="Q31" i="12" s="1"/>
  <c r="P33" i="12"/>
  <c r="Q33" i="12" s="1"/>
  <c r="P36" i="12"/>
  <c r="Q36" i="12" s="1"/>
  <c r="E35" i="13"/>
  <c r="F35" i="13" s="1"/>
  <c r="G35" i="13" s="1"/>
  <c r="P34" i="12"/>
  <c r="Q34" i="12" s="1"/>
  <c r="E33" i="13"/>
  <c r="F33" i="13" s="1"/>
  <c r="G33" i="13" s="1"/>
  <c r="P32" i="12"/>
  <c r="Q32" i="12" s="1"/>
  <c r="E31" i="13"/>
  <c r="F31" i="13" s="1"/>
  <c r="G31" i="13" s="1"/>
  <c r="P35" i="12"/>
  <c r="Q35" i="12" s="1"/>
  <c r="E34" i="13"/>
  <c r="F34" i="13" s="1"/>
  <c r="G34" i="13" s="1"/>
  <c r="E53" i="13"/>
  <c r="F53" i="13" s="1"/>
  <c r="G53" i="13" s="1"/>
  <c r="E49" i="13"/>
  <c r="F49" i="13" s="1"/>
  <c r="G49" i="13" s="1"/>
  <c r="E45" i="13"/>
  <c r="F45" i="13" s="1"/>
  <c r="G45" i="13" s="1"/>
  <c r="E41" i="13"/>
  <c r="F41" i="13" s="1"/>
  <c r="G41" i="13" s="1"/>
  <c r="E37" i="13"/>
  <c r="F37" i="13" s="1"/>
  <c r="G37" i="13" s="1"/>
  <c r="N63" i="12"/>
  <c r="N61" i="12"/>
  <c r="N60" i="12"/>
  <c r="N59" i="12"/>
  <c r="N58" i="12"/>
  <c r="N62" i="12"/>
  <c r="N57" i="12"/>
  <c r="P59" i="12" l="1"/>
  <c r="Q59" i="12" s="1"/>
  <c r="E58" i="13"/>
  <c r="F58" i="13" s="1"/>
  <c r="G58" i="13" s="1"/>
  <c r="P57" i="12"/>
  <c r="Q57" i="12" s="1"/>
  <c r="E56" i="13"/>
  <c r="F56" i="13" s="1"/>
  <c r="G56" i="13" s="1"/>
  <c r="P60" i="12"/>
  <c r="Q60" i="12" s="1"/>
  <c r="E59" i="13"/>
  <c r="F59" i="13" s="1"/>
  <c r="G59" i="13" s="1"/>
  <c r="P58" i="12"/>
  <c r="Q58" i="12" s="1"/>
  <c r="E57" i="13"/>
  <c r="F57" i="13" s="1"/>
  <c r="G57" i="13" s="1"/>
  <c r="P63" i="12"/>
  <c r="Q63" i="12" s="1"/>
  <c r="E62" i="13"/>
  <c r="F62" i="13" s="1"/>
  <c r="G62" i="13" s="1"/>
  <c r="P62" i="12"/>
  <c r="Q62" i="12" s="1"/>
  <c r="E61" i="13"/>
  <c r="F61" i="13" s="1"/>
  <c r="G61" i="13" s="1"/>
  <c r="P61" i="12"/>
  <c r="Q61" i="12" s="1"/>
  <c r="E60" i="13"/>
  <c r="F60" i="13" s="1"/>
  <c r="G60" i="13" s="1"/>
  <c r="N16" i="12" l="1"/>
  <c r="E15" i="13" s="1"/>
  <c r="F15" i="13" s="1"/>
  <c r="G15" i="13" s="1"/>
  <c r="N17" i="12"/>
  <c r="E16" i="13" s="1"/>
  <c r="F16" i="13" s="1"/>
  <c r="G16" i="13" s="1"/>
  <c r="N18" i="12"/>
  <c r="E17" i="13" s="1"/>
  <c r="F17" i="13" s="1"/>
  <c r="G17" i="13" s="1"/>
  <c r="N19" i="12"/>
  <c r="E18" i="13" s="1"/>
  <c r="F18" i="13" s="1"/>
  <c r="G18" i="13" s="1"/>
  <c r="N20" i="12"/>
  <c r="E19" i="13" s="1"/>
  <c r="F19" i="13" s="1"/>
  <c r="G19" i="13" s="1"/>
  <c r="N21" i="12"/>
  <c r="E20" i="13" s="1"/>
  <c r="F20" i="13" s="1"/>
  <c r="G20" i="13" s="1"/>
  <c r="N22" i="12"/>
  <c r="E21" i="13" s="1"/>
  <c r="F21" i="13" s="1"/>
  <c r="G21" i="13" s="1"/>
  <c r="N23" i="12"/>
  <c r="E22" i="13" s="1"/>
  <c r="F22" i="13" s="1"/>
  <c r="G22" i="13" s="1"/>
  <c r="N24" i="12"/>
  <c r="E23" i="13" s="1"/>
  <c r="F23" i="13" s="1"/>
  <c r="G23" i="13" s="1"/>
  <c r="N25" i="12"/>
  <c r="E24" i="13" s="1"/>
  <c r="F24" i="13" s="1"/>
  <c r="G24" i="13" s="1"/>
  <c r="N26" i="12"/>
  <c r="E25" i="13" s="1"/>
  <c r="F25" i="13" s="1"/>
  <c r="G25" i="13" s="1"/>
  <c r="N27" i="12"/>
  <c r="E26" i="13" s="1"/>
  <c r="F26" i="13" s="1"/>
  <c r="G26" i="13" s="1"/>
  <c r="N28" i="12"/>
  <c r="E27" i="13" s="1"/>
  <c r="F27" i="13" s="1"/>
  <c r="G27" i="13" s="1"/>
  <c r="N29" i="12"/>
  <c r="E28" i="13" s="1"/>
  <c r="F28" i="13" s="1"/>
  <c r="G28" i="13" s="1"/>
  <c r="N30" i="12"/>
  <c r="E29" i="13" s="1"/>
  <c r="F29" i="13" s="1"/>
  <c r="G29" i="13" s="1"/>
  <c r="N11" i="12"/>
  <c r="E10" i="13" s="1"/>
  <c r="F10" i="13" s="1"/>
  <c r="G10" i="13" s="1"/>
  <c r="N15" i="12"/>
  <c r="E14" i="13" s="1"/>
  <c r="F14" i="13" s="1"/>
  <c r="G14" i="13" s="1"/>
  <c r="N14" i="12"/>
  <c r="E13" i="13" s="1"/>
  <c r="F13" i="13" s="1"/>
  <c r="G13" i="13" s="1"/>
  <c r="N13" i="12"/>
  <c r="E12" i="13" s="1"/>
  <c r="F12" i="13" s="1"/>
  <c r="G12" i="13" s="1"/>
  <c r="N12" i="12"/>
  <c r="E11" i="13" s="1"/>
  <c r="F11" i="13" s="1"/>
  <c r="G11" i="13" s="1"/>
  <c r="N10" i="12" l="1"/>
  <c r="E9" i="13" s="1"/>
  <c r="F9" i="13" s="1"/>
  <c r="G9" i="13" s="1"/>
  <c r="N9" i="12" l="1"/>
  <c r="E8" i="13" s="1"/>
  <c r="F8" i="13" s="1"/>
  <c r="G8" i="13" s="1"/>
  <c r="N8" i="12" l="1"/>
  <c r="I7" i="13" l="1"/>
  <c r="H7" i="13"/>
  <c r="C7" i="13"/>
  <c r="B7" i="13"/>
  <c r="P24" i="12"/>
  <c r="Q24" i="12" s="1"/>
  <c r="P23" i="12"/>
  <c r="Q23" i="12" s="1"/>
  <c r="P9" i="12"/>
  <c r="Q9" i="12" s="1"/>
  <c r="P10" i="12"/>
  <c r="Q10" i="12" s="1"/>
  <c r="P11" i="12"/>
  <c r="Q11" i="12" s="1"/>
  <c r="P12" i="12"/>
  <c r="Q12" i="12" s="1"/>
  <c r="P13" i="12"/>
  <c r="Q13" i="12" s="1"/>
  <c r="P14" i="12"/>
  <c r="Q14" i="12" s="1"/>
  <c r="P15" i="12"/>
  <c r="Q15" i="12" s="1"/>
  <c r="P16" i="12"/>
  <c r="Q16" i="12" s="1"/>
  <c r="P17" i="12"/>
  <c r="Q17" i="12" s="1"/>
  <c r="P18" i="12"/>
  <c r="Q18" i="12" s="1"/>
  <c r="P19" i="12"/>
  <c r="Q19" i="12" s="1"/>
  <c r="P20" i="12"/>
  <c r="Q20" i="12" s="1"/>
  <c r="P21" i="12"/>
  <c r="Q21" i="12" s="1"/>
  <c r="P22" i="12"/>
  <c r="Q22" i="12" s="1"/>
  <c r="P25" i="12"/>
  <c r="Q25" i="12" s="1"/>
  <c r="P26" i="12"/>
  <c r="Q26" i="12" s="1"/>
  <c r="P27" i="12"/>
  <c r="Q27" i="12" s="1"/>
  <c r="P28" i="12"/>
  <c r="Q28" i="12" s="1"/>
  <c r="P29" i="12"/>
  <c r="Q29" i="12" s="1"/>
  <c r="P30" i="12"/>
  <c r="Q30" i="12" s="1"/>
  <c r="P8" i="12"/>
  <c r="Q8" i="12" s="1"/>
  <c r="E7" i="13" l="1"/>
  <c r="D7" i="13"/>
  <c r="F7" i="13" l="1"/>
  <c r="G7" i="13" s="1"/>
</calcChain>
</file>

<file path=xl/comments1.xml><?xml version="1.0" encoding="utf-8"?>
<comments xmlns="http://schemas.openxmlformats.org/spreadsheetml/2006/main">
  <authors>
    <author>Francisco López</author>
    <author>Francisco Lopez</author>
  </authors>
  <commentList>
    <comment ref="L6" authorId="0" shapeId="0">
      <text>
        <r>
          <rPr>
            <sz val="12"/>
            <color rgb="FF000000"/>
            <rFont val="Tahoma"/>
            <family val="2"/>
          </rPr>
          <t xml:space="preserve">Las consecuencias se califican considerando los efectos descritos (columna G) con base en los criterios de consecuencias 
</t>
        </r>
        <r>
          <rPr>
            <sz val="12"/>
            <color rgb="FF000000"/>
            <rFont val="Tahoma"/>
            <family val="2"/>
          </rPr>
          <t>La calificación es la misma para cada causa</t>
        </r>
      </text>
    </comment>
    <comment ref="N6" authorId="1" shapeId="0">
      <text>
        <r>
          <rPr>
            <sz val="10"/>
            <color rgb="FF000000"/>
            <rFont val="Tahoma"/>
            <family val="2"/>
          </rPr>
          <t xml:space="preserve">Se califica la posibilidad de que el evento se materialice, considerando la existencia y efectividad de controles y la tasa de ocurrencia de los eventos.
</t>
        </r>
      </text>
    </comment>
    <comment ref="N7" authorId="1" shapeId="0">
      <text>
        <r>
          <rPr>
            <sz val="10"/>
            <color rgb="FF000000"/>
            <rFont val="Tahoma"/>
            <family val="2"/>
          </rPr>
          <t xml:space="preserve">Las medidas de control son implementadas por los OEC y solo podrán ser conocidas durante la evaluación.
</t>
        </r>
      </text>
    </comment>
    <comment ref="O7" authorId="1" shapeId="0">
      <text>
        <r>
          <rPr>
            <sz val="10"/>
            <color rgb="FF000000"/>
            <rFont val="Tahoma"/>
            <family val="2"/>
          </rPr>
          <t xml:space="preserve">Se califica la ocurrencia con base en experiencia de los evaluadores, No Conformidades Recurrentes, Quejas y Reclamos.
</t>
        </r>
      </text>
    </comment>
  </commentList>
</comments>
</file>

<file path=xl/sharedStrings.xml><?xml version="1.0" encoding="utf-8"?>
<sst xmlns="http://schemas.openxmlformats.org/spreadsheetml/2006/main" count="903" uniqueCount="438">
  <si>
    <t>No</t>
  </si>
  <si>
    <t>Nivel de riesgo</t>
  </si>
  <si>
    <t>Evento</t>
  </si>
  <si>
    <t>Ocurrencia</t>
  </si>
  <si>
    <t>Financiero</t>
  </si>
  <si>
    <t>Calidad / Imagen</t>
  </si>
  <si>
    <t>PROCESO</t>
  </si>
  <si>
    <t>Responsable</t>
  </si>
  <si>
    <t>Objetivo</t>
  </si>
  <si>
    <t>Causa / Debilidad 
(por que puede ocurrir)</t>
  </si>
  <si>
    <t>Tipo de Riesgo</t>
  </si>
  <si>
    <t>IDENTIFICACIÓN DEL RIESGO</t>
  </si>
  <si>
    <t>ANÁLISIS DE RIESGO</t>
  </si>
  <si>
    <t>EVALUACIÓN DE RIESGO</t>
  </si>
  <si>
    <t>Efecto / Consecuencia / impacto</t>
  </si>
  <si>
    <t>Riesgo</t>
  </si>
  <si>
    <t>Análisis de riesgo</t>
  </si>
  <si>
    <t>C</t>
  </si>
  <si>
    <t>O</t>
  </si>
  <si>
    <t>Tipo de riesgo</t>
  </si>
  <si>
    <t>Fuente del Riesgo</t>
  </si>
  <si>
    <t>Fuentes de Riesgo</t>
  </si>
  <si>
    <t>Relaciones Comerciales y Contractuales</t>
  </si>
  <si>
    <t>Comportamiento Humano</t>
  </si>
  <si>
    <t>Eventos naturales</t>
  </si>
  <si>
    <t xml:space="preserve">Personas Maliciosas </t>
  </si>
  <si>
    <t>Normatividad y Regulación</t>
  </si>
  <si>
    <t>Evento e Incidente</t>
  </si>
  <si>
    <t xml:space="preserve">Descripción </t>
  </si>
  <si>
    <t>Fecha de Ocurrencia</t>
  </si>
  <si>
    <t>Clasificación 
Riesgo</t>
  </si>
  <si>
    <t>Tratamiento / Corrección</t>
  </si>
  <si>
    <t>Estado</t>
  </si>
  <si>
    <t>Tipos de Riesgo</t>
  </si>
  <si>
    <t>Operativo</t>
  </si>
  <si>
    <t>De Mercado</t>
  </si>
  <si>
    <t>Ambiental</t>
  </si>
  <si>
    <t>SISO</t>
  </si>
  <si>
    <t xml:space="preserve">Seguridad de la Información </t>
  </si>
  <si>
    <t>Actividades Administrativas y Controles de proceso</t>
  </si>
  <si>
    <t>Descripción del evento</t>
  </si>
  <si>
    <t>Estratégico</t>
  </si>
  <si>
    <t>Aspectos Tecnológicos o Técnicos</t>
  </si>
  <si>
    <t>ACTIVIDAD / REQUISITO</t>
  </si>
  <si>
    <t xml:space="preserve">Incumplimiento de requisitos de imparcialidad, que pueden llevar a suspensión o pérdida de la acreditación </t>
  </si>
  <si>
    <t>REQUISITOS</t>
  </si>
  <si>
    <t>No conformidades</t>
  </si>
  <si>
    <t>Suscribir acuerdos contractuales con los clientes con requisitos ambiguos, incompletos o errados</t>
  </si>
  <si>
    <t xml:space="preserve">Incumplimiento de requisitos de acreditación </t>
  </si>
  <si>
    <t>Organismo de certificación pierde su estatus legal o incumple requisitos de habilitación (si aplican)</t>
  </si>
  <si>
    <t>Confianza en la Evaluación</t>
  </si>
  <si>
    <t xml:space="preserve">Quejas o apelaciones </t>
  </si>
  <si>
    <t xml:space="preserve">Falta de control de cumplimiento de requisitos legales </t>
  </si>
  <si>
    <t>Eventos (quejas, apelaciones o sanciones contra los OEC</t>
  </si>
  <si>
    <t>Quejas por incumplimiento contractual</t>
  </si>
  <si>
    <t>Falta de revisión de las condiciones contractuales</t>
  </si>
  <si>
    <t>Responsabilidad legal</t>
  </si>
  <si>
    <t>Imparcialidad</t>
  </si>
  <si>
    <t>Inadecuada identificación, análisis, valoración y tratamiento de riesgos de imparcialidad</t>
  </si>
  <si>
    <t>5.2</t>
  </si>
  <si>
    <t>TÉCNICA DE EVALUACIÓN</t>
  </si>
  <si>
    <t>Técnicas de evaluación</t>
  </si>
  <si>
    <t>Tipo de técnica de evaluación 17011</t>
  </si>
  <si>
    <t xml:space="preserve">Etapa de evaluación </t>
  </si>
  <si>
    <t>Circunstancias Económicas</t>
  </si>
  <si>
    <t>Circunstancias Políticas</t>
  </si>
  <si>
    <t>Tecnológico</t>
  </si>
  <si>
    <t>Físico</t>
  </si>
  <si>
    <t>Promedio de No Conformidades en el periodo</t>
  </si>
  <si>
    <t>Proporcionar confianza a todas las partes interesadas en que un sistema de gestión cumple los requisitos especificados</t>
  </si>
  <si>
    <t>5.1.1</t>
  </si>
  <si>
    <t>Evaluación en sitio: Evaluación Documental</t>
  </si>
  <si>
    <t xml:space="preserve">Evaluación en sitio: Evaluación de registros </t>
  </si>
  <si>
    <t>Evaluación en sitio: Testificación</t>
  </si>
  <si>
    <t>Evaluación en sitio: Entrevistas</t>
  </si>
  <si>
    <t>Evaluación en sitio: Ensayos de aptitud</t>
  </si>
  <si>
    <t xml:space="preserve">Evaluación en remota: Evaluación de registros </t>
  </si>
  <si>
    <t>Evaluación en remota: Entrevistas</t>
  </si>
  <si>
    <t>Visitas no anunciadas</t>
  </si>
  <si>
    <t>5.1.2</t>
  </si>
  <si>
    <t>Etapa 1 con confirmación en etapa 2</t>
  </si>
  <si>
    <t xml:space="preserve">Subcontratación de la toma de decisión </t>
  </si>
  <si>
    <t>Desconocimiento de los requisitos de acreditación</t>
  </si>
  <si>
    <t>5.1.3</t>
  </si>
  <si>
    <t xml:space="preserve">Responsabilidad por las decisiones de certificación </t>
  </si>
  <si>
    <t>Desconocimiento y fallas en metodología de gestión de riesgos
Falta de participación de las partes interesadas</t>
  </si>
  <si>
    <t>Presión comercial y financiera
Debilidad en las políticas de imparcialidad del Organismo 
Mecanismo ineficaz para salvaguardar la imparcialidad</t>
  </si>
  <si>
    <t xml:space="preserve"> Presión comercial y financiera
Debilidad en las políticas de imparcialidad del Organismo 
Mecanismo ineficaz para salvaguardar la imparcialidad</t>
  </si>
  <si>
    <t>Gestión de imparcialidad</t>
  </si>
  <si>
    <t>Permitir presiones de organismos relacionados que afecten actividades de auditoria y toma de decisión</t>
  </si>
  <si>
    <t>Desconocimiento de los requisitos de acreditación
Falta de control de cumplimiento de requisitos</t>
  </si>
  <si>
    <t>Realizar actividades de capacitación en sistemas de gestión condicionando las actividades de certificación</t>
  </si>
  <si>
    <t>Responsabilidad legal y financiación</t>
  </si>
  <si>
    <t>5.3</t>
  </si>
  <si>
    <t>Presión comercial y financiera
Metas comerciales y sistemas de bonificación 
Debilidad en las políticas de imparcialidad del Organismo 
Mecanismo ineficaz para salvaguardar la imparcialidad</t>
  </si>
  <si>
    <t>Incumplimiento de compromisos con las partes interesadas</t>
  </si>
  <si>
    <t xml:space="preserve">Inadecuada planeación y control de financieros </t>
  </si>
  <si>
    <t>Presión de la alta dirección a los auditores  para hacer mas fácil la certificación de sistema de gestión  y no ser calificados como "demasiado exigentes"</t>
  </si>
  <si>
    <t xml:space="preserve">Falta de recursos para la operación </t>
  </si>
  <si>
    <t xml:space="preserve">Inadecuada planeación y control de recursos financieros </t>
  </si>
  <si>
    <t>Estructura inadecuada que genera fallas y errores en la gestión de los procesos del OEC</t>
  </si>
  <si>
    <t>No conformidades en los servicios, quejas y reclamos de los clientes y Reprocesos</t>
  </si>
  <si>
    <t>Asignación inadecuada de funciones y responsabilidades del personal</t>
  </si>
  <si>
    <t>6.1</t>
  </si>
  <si>
    <t>Estructura de la organización y de la alta dirección</t>
  </si>
  <si>
    <t>Control Operacional</t>
  </si>
  <si>
    <t>6.2</t>
  </si>
  <si>
    <t>Incumplimiento de procedimientos y controles de proceso por oficinas regionales, franquicias, socios o agentes</t>
  </si>
  <si>
    <t>Falta de capacitación a oficinas regionales, franquicias, socios o agentes
Falta de mecanismos de control y seguimiento a oficinas regionales, franquicias, socios o agentes</t>
  </si>
  <si>
    <t>Errores en procesos de certificación, reprocesos, quejas de los clientes y no conformidades</t>
  </si>
  <si>
    <t>7.1</t>
  </si>
  <si>
    <t>Competencia del personal</t>
  </si>
  <si>
    <t>Errores en proceso de certificación y toma de decisión, quejas, reclamos y reprocesos</t>
  </si>
  <si>
    <t>Realización de servicios de certificación de sistemas de gestión y toma de decisión por personal no competente</t>
  </si>
  <si>
    <t>Inadecuada gestión de capacidad
Debilidad en procesos de determinación de competencias, evaluación, calificación y autorización
Fallas en control de proceso de calificación de personal
Desorden administrativo</t>
  </si>
  <si>
    <t>7.2</t>
  </si>
  <si>
    <t>Realización de servicios de certificación de sistemas de gestión  y toma de decisión por personal no calificado en los esquemas de certificación, sectores específicos o áreas técnicas</t>
  </si>
  <si>
    <t>Empleo de auditores y expertos técnicos  externos individuales</t>
  </si>
  <si>
    <t>Falta de imparcialidad en la auditoria o toma de decisión. Deterioro de la imagen del OEC y de la certificación</t>
  </si>
  <si>
    <t>7.4</t>
  </si>
  <si>
    <t>Registros relativos al personal</t>
  </si>
  <si>
    <t>Falta de evidencias de la competencia del personal</t>
  </si>
  <si>
    <t>No conformidades y hallazgos en procesos de evaluación</t>
  </si>
  <si>
    <t>Inadecuado control de registros y desorden administrativo</t>
  </si>
  <si>
    <t>Contratación externa</t>
  </si>
  <si>
    <t>7.5</t>
  </si>
  <si>
    <t>Inadecuada selección de Proveedores
Evaluación insuficiente y superficial de los proveedores</t>
  </si>
  <si>
    <t>Contratación de actividades de  auditoria con entidades no competentes</t>
  </si>
  <si>
    <t>Errores en proceso de certificación  , quejas, reclamos y reprocesos.</t>
  </si>
  <si>
    <t>7.3 / 7.5</t>
  </si>
  <si>
    <t>8.1</t>
  </si>
  <si>
    <t>Información publica</t>
  </si>
  <si>
    <t>Suministrar información errada o incompleta sobre alcances, pre requisitos, requisitos, esquemas y proceso de certificación</t>
  </si>
  <si>
    <t>quejas y apelaciones de los clientes, errores y reprocesos</t>
  </si>
  <si>
    <t>Falta de revisión de la información disponible antes de su publicación
Falta de planificación de cambios</t>
  </si>
  <si>
    <t>8.2</t>
  </si>
  <si>
    <t xml:space="preserve">Reprocesos, quejas y reclamos de los clientes </t>
  </si>
  <si>
    <t xml:space="preserve">Deficiencias en control de los procesos y actividades de verificación </t>
  </si>
  <si>
    <t xml:space="preserve"> Certificado con errores en descripción de alcance, documentos normativos,  datos del cliente o requisitos del esquema</t>
  </si>
  <si>
    <t>Referencia a la certificación y uso de marcas</t>
  </si>
  <si>
    <t>8.3</t>
  </si>
  <si>
    <t xml:space="preserve">Desinformación en el mercado </t>
  </si>
  <si>
    <t>Falta de claridad en reglas de uso de la certificación 
Falta de seguimiento al uso de la certificación</t>
  </si>
  <si>
    <t>Uso indebido o engañoso  de la certificación por parte de los clientes certificados (ej. Actividades de calibración, inspección o en producto)</t>
  </si>
  <si>
    <t>Confidencialidad</t>
  </si>
  <si>
    <t>8.4</t>
  </si>
  <si>
    <t>Entrega de información confidencial de los clientes por parte del personal del OEC a otros clientes actuales o potenciales como orientación en el proceso de certificación</t>
  </si>
  <si>
    <t>Incumplimiento de acuerdos y políticas de confidencialidad, quejas, reclamos y conflictos con los clientes</t>
  </si>
  <si>
    <t>Manejo informal de documentos del cliente 
Falta de políticas de intercambio de información
Debilidad en políticas de confidencialidad
Desconocimiento de requisitos legales</t>
  </si>
  <si>
    <t>8.5</t>
  </si>
  <si>
    <t>Quejas y apelaciones de los clientes, errores y reprocesos</t>
  </si>
  <si>
    <t>Suministrar información errada, incompleta o desactualizada sobre alcances, pre requisitos, requisitos, esquemas y proceso de certificación.
No reportar cambios de forma Oportuna</t>
  </si>
  <si>
    <t>Generalidades / sistema de gestión</t>
  </si>
  <si>
    <t>Sistema de gestión que no apoya el cumplimiento de los objetivos del OEC</t>
  </si>
  <si>
    <t>Sistema para cumplimiento, pero que no contribuye al mejoramiento continuo</t>
  </si>
  <si>
    <t xml:space="preserve">Diseño inadecuado del sistema de gestión </t>
  </si>
  <si>
    <t>Etapa 2</t>
  </si>
  <si>
    <t>implementación ineficaz del sistema de gestión del OEC</t>
  </si>
  <si>
    <t>Sistema para cumplimiento, pero que no contribuye al mejoramiento continuo
Recurrencia de no conformidades</t>
  </si>
  <si>
    <t xml:space="preserve">Falta de compromiso y liderazgo de la alta dirección con el sistema de gestión del OEC 
Personal sin compromiso con el sistema </t>
  </si>
  <si>
    <t>Control de documentos</t>
  </si>
  <si>
    <t xml:space="preserve">Obsolescencia de la documentación del sistema de gestión </t>
  </si>
  <si>
    <t>Incumplimiento de requisitos de acreditación 
Aplicación de disposiciones equivocadas en el sistema
Errores en los procesos</t>
  </si>
  <si>
    <t>Falta de revisión y actualización de documentos</t>
  </si>
  <si>
    <t>Etapa 1 y confirmación en etapa 2</t>
  </si>
  <si>
    <t xml:space="preserve">Control de registros </t>
  </si>
  <si>
    <t>10.2.4</t>
  </si>
  <si>
    <t>Daño o pérdida de registros de proceso de certificación</t>
  </si>
  <si>
    <t xml:space="preserve">Pérdida de trazabilidad de la información y soporte de la certificación, no conformidades y sanciones de entes de control </t>
  </si>
  <si>
    <t>Falta de políticas de seguridad de la información y sistemas adecuados para control de información en medio físico y electrónico</t>
  </si>
  <si>
    <t>10.2.5</t>
  </si>
  <si>
    <t>Revisión incompleta o que no permite determinar la eficacia, adecuación y conveniencia del sistema</t>
  </si>
  <si>
    <t>Sistema de gestión que no apoya los objetivos estratégicos del OEC</t>
  </si>
  <si>
    <t>Desconocimiento / falta de toma de conciencia de la importancia de la revisión para el OEC</t>
  </si>
  <si>
    <t>10.2.6</t>
  </si>
  <si>
    <t>Auditoria superficial que no evalúa de forma suficiente el sistema de gestión del OEC</t>
  </si>
  <si>
    <t>Auditoria que no aporta a la mejora continua del sistema de gestión</t>
  </si>
  <si>
    <t>Falta de competencia de equipos de auditoria 
Asignación insuficiente de tiempo para auditoria</t>
  </si>
  <si>
    <t>Acciones correctivas</t>
  </si>
  <si>
    <t>10.2.7</t>
  </si>
  <si>
    <t xml:space="preserve">Acciones correctivas no eficaces </t>
  </si>
  <si>
    <t>No hay mejoramiento continuo en la Organización</t>
  </si>
  <si>
    <t>Falta de análisis de causas 
Desconocimiento de conceptos y criterios para la mejora</t>
  </si>
  <si>
    <t>10.1 / 10.2.1</t>
  </si>
  <si>
    <t>10.2.1 / 10.2.2</t>
  </si>
  <si>
    <t>10.2.3</t>
  </si>
  <si>
    <t>Sobornos, chantajes, amenazas u otras actuaciones ilícitas que afecten la imparcialidad</t>
  </si>
  <si>
    <t xml:space="preserve">Incumplimiento de requisitos de pólizas de seguros </t>
  </si>
  <si>
    <t>Inadecuada gestión de capacidad
Fallas en control de proceso de calificación de personal
Fallas en proceso de evaluación, monitoreo del desempeño del personal
Inadecuada identificación de necesidades de formación y gestión de actividades de formación
Desorden administrativo</t>
  </si>
  <si>
    <t>Realización de actividades de certificación con personal (o contratación externa) con conflictos de interés con el cliente (ex empleado, contratista, asesor o competidor)</t>
  </si>
  <si>
    <t>Mecanismos inadecuados o débiles para identificar conflictos de interés 
Falta de gestión de capacidad</t>
  </si>
  <si>
    <t>Documentos de certificación</t>
  </si>
  <si>
    <t>Manual del sistema de gestión</t>
  </si>
  <si>
    <t>Organismos Certificadores de 
Sistemas de Gestión</t>
  </si>
  <si>
    <t>Ofrecer y/o Realizar actividades no permitidas como consultoría, auditorias internas, certificación de otros OEC, o subcontratación con empresas de consultoría</t>
  </si>
  <si>
    <t>Evaluación remota: Evaluación Documental</t>
  </si>
  <si>
    <t>Solicitud</t>
  </si>
  <si>
    <t>9.1.1</t>
  </si>
  <si>
    <t>Tramitar un servicio de certificación sin información de la solicitud</t>
  </si>
  <si>
    <t xml:space="preserve">Aceptación de solicitud sin tener capacidad. Errores, demoras y reprocesos posteriores.  </t>
  </si>
  <si>
    <t>Presiones comerciales o financieras. 
Fallas de comunicación y control de los procesos del OEC</t>
  </si>
  <si>
    <t>Etapa 1</t>
  </si>
  <si>
    <t>Revisión de la solicitud</t>
  </si>
  <si>
    <t>9.1.2</t>
  </si>
  <si>
    <t>Revisión incompleta o insuficiente de la solicitud</t>
  </si>
  <si>
    <t>Programa de auditoria</t>
  </si>
  <si>
    <t>9.1.3</t>
  </si>
  <si>
    <t>Incumplimiento del programa de auditoria del cliente certificado</t>
  </si>
  <si>
    <t xml:space="preserve">Evaluación deficiente del sistema de gestión sin confianza en el cumplimiento de los requisitos normativos. </t>
  </si>
  <si>
    <t>Inadecuado diseño de programa de auditoria
Falta de seguimiento al programa de auditoria</t>
  </si>
  <si>
    <t xml:space="preserve">Determinación del tiempo de auditoria /múltiples sistemas de gestión </t>
  </si>
  <si>
    <t>9.1.4 / 9.1.6</t>
  </si>
  <si>
    <t xml:space="preserve">Oferta comercial con tiempos inferiores a los requeridos para la auditoria </t>
  </si>
  <si>
    <t>Muestreo multisitio</t>
  </si>
  <si>
    <t>9.1.5</t>
  </si>
  <si>
    <t>Programa de muestreo no apropiado para la evaluación del sistema de gestión del cliente</t>
  </si>
  <si>
    <t>Determinación de objetivos, alcance y criterios de la auditoría</t>
  </si>
  <si>
    <t>9.2.1</t>
  </si>
  <si>
    <t>Determinación errada de objetivos, alcance y criterios de la auditoríía</t>
  </si>
  <si>
    <t xml:space="preserve">Errores en proceso de certificación y toma de decisión,  reprocesos, quejas y reclamos. </t>
  </si>
  <si>
    <t>Fallas de comunicación y control de los procesos del OEC
Falta de competencia de los responsables del proceso</t>
  </si>
  <si>
    <t>Autorización del equipo auditor</t>
  </si>
  <si>
    <t>9.2.2</t>
  </si>
  <si>
    <t>Asignación de personal que no cumple requisitos de competencia</t>
  </si>
  <si>
    <t>Errores y omisiones en el Proceso de evaluación. 
Sistema certificado sin cumplir requisitos</t>
  </si>
  <si>
    <t>Fallas en planeación y gestión de recursos 
Presiones comerciales o financieras. 
Fallas de comunicación y control de los procesos del OEC</t>
  </si>
  <si>
    <t>Plan de auditoria</t>
  </si>
  <si>
    <t>9.2.3</t>
  </si>
  <si>
    <t>Elaboración de plan de auditoria no apropiado para el objetivo y alcance y sin considerar el programa de auditoría</t>
  </si>
  <si>
    <t>Fallas de comunicación y control de los procesos del OEC 
Falta de competencia de los auditores</t>
  </si>
  <si>
    <t xml:space="preserve">Confusión y malos entendidos por parte del equipo auditor o el cliente con relación al plan de auditoria </t>
  </si>
  <si>
    <t>Errores y reprocesos en el proceso de auditoria, quejas y reclamos de los clientes</t>
  </si>
  <si>
    <t>Fallas en la comunicación del plan de auditoria 
Falta de competencia del auditor</t>
  </si>
  <si>
    <t>Auditoria de certificación inicial Etapa 1</t>
  </si>
  <si>
    <t>9.3.1.2</t>
  </si>
  <si>
    <t>Etapa 1 deficiente y que no cumple sus objetivos (revisión documental superficial e insuficiente recopilación de información)</t>
  </si>
  <si>
    <t>Deficiencia en la etapa 2 de la auditoria, evaluación poco fiable para determinar la adecuación, cumplimiento y eficacia del sistema de gestión</t>
  </si>
  <si>
    <t>Falta de asignación de tiempo para etapa 1
Falta de preparación y competencia del auditor 
Negligencia del auditor</t>
  </si>
  <si>
    <t>Auditoria de certificación inicial Etapa 2</t>
  </si>
  <si>
    <t>9.3.1.3</t>
  </si>
  <si>
    <t xml:space="preserve">Deficiente evaluación de la implementación y eficacia del sistema de gestión </t>
  </si>
  <si>
    <t xml:space="preserve">Información inadecuada para la toma de decisión.
Certificación de un sistema de gestión que no asegura cumplimiento de requisitos 
Deterioro de imagen del OEC y de la certificación de sistema de gestión </t>
  </si>
  <si>
    <t>Falta de asignación de tiempo para etapa 2
Falta de preparación y competencia del auditor 
Negligencia del auditor</t>
  </si>
  <si>
    <t>Realización de la auditoria</t>
  </si>
  <si>
    <t>9.4</t>
  </si>
  <si>
    <t>Conflictos con el cliente auditado (altercados, discusiones y relación tensa con el auditado)</t>
  </si>
  <si>
    <t>Dificultad en todo el proceso de auditoria, quejas y reclamos del cliente, reproceso</t>
  </si>
  <si>
    <t xml:space="preserve">Deficiente comunicación 
Falta de habilidades del auditor en entrevista y manejo de conflicto </t>
  </si>
  <si>
    <t xml:space="preserve">Recolección insuficiente de evidencias de auditoria </t>
  </si>
  <si>
    <t xml:space="preserve">Asignación inadecuada de tiempos de evaluación 
Falta de competencia del equipo auditor
Inadecuado proceso de muestreo </t>
  </si>
  <si>
    <t>Determinación errada de no conformidades (sin evidencias especificas o con identificación equivocada del requisito)</t>
  </si>
  <si>
    <t>Quejas y apelaciones de los clientes 
Toma de decisión equivocada
Falta de imparcialidad</t>
  </si>
  <si>
    <t>Falta de competencia de los auditores</t>
  </si>
  <si>
    <t xml:space="preserve">Registro de no conformidades como oportunidades de mejora </t>
  </si>
  <si>
    <t>Desprestigio de la certificación, que se percibe como poco exigente</t>
  </si>
  <si>
    <t>Falta de competencia de los auditores
Falta de imparcialidad</t>
  </si>
  <si>
    <t>Informe de auditoria que no presenta el resultado claro, exacto y conciso de la actividad de evaluación</t>
  </si>
  <si>
    <t>Quejas y apelaciones de los clientes 
Dificultad para Toma de decisión que puede llevar a error</t>
  </si>
  <si>
    <t>Información insuficiente o poco clara sobre los hallazgos a los clientes auditados</t>
  </si>
  <si>
    <t>Quejas, reprocesos y dificultades en la realización de los PCAC</t>
  </si>
  <si>
    <t>Falta de competencia de los evaluadores</t>
  </si>
  <si>
    <t>Aprobación de los PCAC deficientes que no eliminan las no conformidades y sus causas</t>
  </si>
  <si>
    <t>Error en la toma de decisión sobre la conformidad del sistema de gestión
Desprestigio de la certificación, que se percibe como poco exigente</t>
  </si>
  <si>
    <t xml:space="preserve">Cierre de no conformidades, sin evidencias suficientes de eficacia de correcciones y acciones correctivas </t>
  </si>
  <si>
    <t>Decisión de certificación</t>
  </si>
  <si>
    <t>9.5</t>
  </si>
  <si>
    <t xml:space="preserve">Revisión incompleta o insuficiente con relación a los requisitos del esquema de certificación </t>
  </si>
  <si>
    <t xml:space="preserve">Error en la toma de decisión sobre la conformidad del producto </t>
  </si>
  <si>
    <t>Falta de competencia de los responsables de revisión de informe</t>
  </si>
  <si>
    <t>Toma de decisión por personas sin la competencia o independencia en el proceso</t>
  </si>
  <si>
    <t xml:space="preserve">Designación equivocada del personal para la toma de decisión </t>
  </si>
  <si>
    <t xml:space="preserve">Mantenimiento de la certificación </t>
  </si>
  <si>
    <t>9.6</t>
  </si>
  <si>
    <t>Incumplimiento en fechas de ejecución de  seguimiento / renovación  de la certificación</t>
  </si>
  <si>
    <t xml:space="preserve">Incumplimiento de requisitos del esquema de certificación </t>
  </si>
  <si>
    <t xml:space="preserve">Fallas en comunicación con los clientes 
Deficiencias en control de los procesos y actividades de verificación </t>
  </si>
  <si>
    <t xml:space="preserve">Mantener documentos de certificación vigentes luego de suspender, retirar o reducir la certificación </t>
  </si>
  <si>
    <t xml:space="preserve">Mal uso de certificado por parte de clientes e información errónea al mercado </t>
  </si>
  <si>
    <t>Apelaciones</t>
  </si>
  <si>
    <t>9.7</t>
  </si>
  <si>
    <t xml:space="preserve">No dar tratamiento oportuno y eficaz a las  apelaciones de los clientes </t>
  </si>
  <si>
    <t xml:space="preserve">Mayor insatisfacción del cliente e intervención de acreditador y entes de control y vigilancia </t>
  </si>
  <si>
    <t>Fallas en mecanismos de comunicación con el cliente
Falta de recursos para servicio al cliente
Procesos inadecuados de tratamiento de  apelaciones</t>
  </si>
  <si>
    <t>Quejas</t>
  </si>
  <si>
    <t>9.8</t>
  </si>
  <si>
    <t xml:space="preserve">No dar tratamiento oportuno y eficaz a las  quejas  de los clientes </t>
  </si>
  <si>
    <t>Fallas en mecanismos de comunicación con el cliente
Falta de recursos para servicio al cliente
Procesos inadecuados de tratamiento de quejas</t>
  </si>
  <si>
    <t>Registros relativos a los clientes</t>
  </si>
  <si>
    <t>9.9</t>
  </si>
  <si>
    <t xml:space="preserve">Perdida de integridad, disponibilidad o confidencialidad de los registros de evaluación </t>
  </si>
  <si>
    <t>Perdida de trazabilidad de la información y consecuencias legales</t>
  </si>
  <si>
    <t>Falta de un adecuado sistema de control de la información y políticas de seguridad</t>
  </si>
  <si>
    <t>Evaluación en sitio: Evaluación de registros y Entrevistas</t>
  </si>
  <si>
    <t>Evaluación en sitio: Entrevistas y Registros</t>
  </si>
  <si>
    <t>Evaluación en sitio: Registros y/o Testificación</t>
  </si>
  <si>
    <t>Acuerdo de certificación</t>
  </si>
  <si>
    <t xml:space="preserve"> Intercambio de información entre el organismo de certificación y sus clientes</t>
  </si>
  <si>
    <t>Revisión por la dirección</t>
  </si>
  <si>
    <t>Auditorias internas</t>
  </si>
  <si>
    <t>Consecuencias Áreas de Impacto</t>
  </si>
  <si>
    <t>REQUISITO RELACIONADO DE ISO/IEC 17021-1</t>
  </si>
  <si>
    <t>MATRIZ DE RIESGOS ORGANISMOS DE CERTIFICACIÓN SISTEMAS DE GESTIÓN</t>
  </si>
  <si>
    <t>MAPA DE RIESGOS ORGANISMOS DE CERTIFICACIÓN SISTEMAS DE GESTIÓN</t>
  </si>
  <si>
    <t>NUMERO TOTAL DE NC</t>
  </si>
  <si>
    <t>Requisito</t>
  </si>
  <si>
    <t>Total NC  
por Requisito</t>
  </si>
  <si>
    <t>5.1.1Responsabilidad legal</t>
  </si>
  <si>
    <t>5.1.2Acuerdo de certificación</t>
  </si>
  <si>
    <t xml:space="preserve">5.1.3Responsabilidad por las decisiones de certificación </t>
  </si>
  <si>
    <t>5.2Gestión de imparcialidad</t>
  </si>
  <si>
    <t>5.3Responsabilidad legal y financiación</t>
  </si>
  <si>
    <t>6.1Estructura de la organización y de la alta dirección</t>
  </si>
  <si>
    <t>6.2Control Operacional</t>
  </si>
  <si>
    <t>7.1Competencia del personal</t>
  </si>
  <si>
    <t>7.2Competencia del personal</t>
  </si>
  <si>
    <t>7.3 / 7.5Empleo de auditores y expertos técnicos  externos individuales</t>
  </si>
  <si>
    <t>7.4Registros relativos al personal</t>
  </si>
  <si>
    <t>7.5Contratación externa</t>
  </si>
  <si>
    <t>8.1Información publica</t>
  </si>
  <si>
    <t>8.2Documentos de certificación</t>
  </si>
  <si>
    <t>8.3Referencia a la certificación y uso de marcas</t>
  </si>
  <si>
    <t>8.4Confidencialidad</t>
  </si>
  <si>
    <t>8.5 Intercambio de información entre el organismo de certificación y sus clientes</t>
  </si>
  <si>
    <t>9.1.1Solicitud</t>
  </si>
  <si>
    <t>9.1.2Revisión de la solicitud</t>
  </si>
  <si>
    <t>9.1.3Programa de auditoria</t>
  </si>
  <si>
    <t xml:space="preserve">9.1.4 / 9.1.6Determinación del tiempo de auditoria /múltiples sistemas de gestión </t>
  </si>
  <si>
    <t>9.1.5Muestreo multisitio</t>
  </si>
  <si>
    <t>9.2.1Determinación de objetivos, alcance y criterios de la auditoría</t>
  </si>
  <si>
    <t>9.2.2Autorización del equipo auditor</t>
  </si>
  <si>
    <t>9.2.3Plan de auditoria</t>
  </si>
  <si>
    <t>9.3.1.2Auditoria de certificación inicial Etapa 1</t>
  </si>
  <si>
    <t>9.3.1.3Auditoria de certificación inicial Etapa 2</t>
  </si>
  <si>
    <t>9.4Realización de la auditoria</t>
  </si>
  <si>
    <t>9.5Decisión de certificación</t>
  </si>
  <si>
    <t xml:space="preserve">9.6Mantenimiento de la certificación </t>
  </si>
  <si>
    <t>9.7Apelaciones</t>
  </si>
  <si>
    <t>9.8Quejas</t>
  </si>
  <si>
    <t>9.9Registros relativos a los clientes</t>
  </si>
  <si>
    <t>10.1 / 10.2.1Generalidades / sistema de gestión</t>
  </si>
  <si>
    <t>10.2.1 / 10.2.2Manual del sistema de gestión</t>
  </si>
  <si>
    <t>10.2.3Control de documentos</t>
  </si>
  <si>
    <t xml:space="preserve">10.2.4Control de registros </t>
  </si>
  <si>
    <t>10.2.5Revisión por la dirección</t>
  </si>
  <si>
    <t>10.2.6Auditorias internas</t>
  </si>
  <si>
    <t>10.2.7Acciones correctivas</t>
  </si>
  <si>
    <t>QUEJAS</t>
  </si>
  <si>
    <t>APELACIONES</t>
  </si>
  <si>
    <t>SANCIONES</t>
  </si>
  <si>
    <t>Total 
por Requisito</t>
  </si>
  <si>
    <t>4.1 Generalidades</t>
  </si>
  <si>
    <t>4.2 Imparcialidad</t>
  </si>
  <si>
    <t>4.3 Competencia</t>
  </si>
  <si>
    <t xml:space="preserve">4.4 Responsabilidad </t>
  </si>
  <si>
    <t>4.5 Transparencia</t>
  </si>
  <si>
    <t>4.6 Confidencialidad</t>
  </si>
  <si>
    <t>4.7 Receptividad y respuesta oportuna a las quejas</t>
  </si>
  <si>
    <t>4.8 Enfoque basado en el riesgo</t>
  </si>
  <si>
    <t>5 Requisitos generales</t>
  </si>
  <si>
    <t>5.1 Temas legales y contractuales</t>
  </si>
  <si>
    <t>5.1.1 Responsabilidad legal</t>
  </si>
  <si>
    <t>5.1.2 Acuerdo de certificación</t>
  </si>
  <si>
    <t>5.1.3 Responsabilidad por las decisiones de certificación</t>
  </si>
  <si>
    <t>5.2 Gestión de la imparcialidad</t>
  </si>
  <si>
    <t>5.3 Responsabilidad legal y financiación</t>
  </si>
  <si>
    <t>6 Requisitos relativos a la estructura</t>
  </si>
  <si>
    <t>6.1 Estructura de la organización y alta dirección</t>
  </si>
  <si>
    <t>6.2 Control operacional</t>
  </si>
  <si>
    <t>7. Requisitos relativos a los recursos</t>
  </si>
  <si>
    <t>7.1 Competencia del personal</t>
  </si>
  <si>
    <t>7.1.1 Consideraciones generales</t>
  </si>
  <si>
    <t>7.1.2 Determinación de los criterios de competencia</t>
  </si>
  <si>
    <t>7.1.3 Procesos de evaluación</t>
  </si>
  <si>
    <t>7.1.4 Otras consideraciones</t>
  </si>
  <si>
    <t>7.2 Personal involucrado en las actividades de certificación</t>
  </si>
  <si>
    <t>7.3 Empleo de auditores externos y expertos técnicos externos individuales</t>
  </si>
  <si>
    <t>7.4 Registros relativos al personal</t>
  </si>
  <si>
    <t>7.5 Contratación externa</t>
  </si>
  <si>
    <t>8. Requisitos relativos a la información</t>
  </si>
  <si>
    <t>8.1 Información pública</t>
  </si>
  <si>
    <t>8.2 Documentos de certificación</t>
  </si>
  <si>
    <t>8.3 Referencia a la certificación y utilización de marcas</t>
  </si>
  <si>
    <t>8.4 Confidencialidad</t>
  </si>
  <si>
    <t>8.5.1 Información relativa a la actividad y a los requisitos de certificación</t>
  </si>
  <si>
    <t>8.5.2 Notificación de cambios realizados por un organismo de certificación</t>
  </si>
  <si>
    <t>8.5.3 Notificación de cambios realizados por un cliente certificado</t>
  </si>
  <si>
    <t>9. Requisitos relativos a los procesos</t>
  </si>
  <si>
    <t>9.1 Actividades previas a la certificación</t>
  </si>
  <si>
    <t>9.1.1 Solicitud</t>
  </si>
  <si>
    <t>9.1.2 Revisión de la solicitud</t>
  </si>
  <si>
    <t>9.1.3 Programa de auditoría</t>
  </si>
  <si>
    <t>9.1.4 Determinación del tiempo de auditoría</t>
  </si>
  <si>
    <t>9.1.5 Muestreo multisitio</t>
  </si>
  <si>
    <t>9.1.6 Sistemas de gestión múltiples</t>
  </si>
  <si>
    <t>9.2 Planificación de auditorías</t>
  </si>
  <si>
    <t>9.2.1 Determinación de objetivos, alcance y criterios de la auditoría</t>
  </si>
  <si>
    <t>9.2.2 Selección del equipo auditor y asignación de tareas</t>
  </si>
  <si>
    <t>9.2.3 Plan de auditoría</t>
  </si>
  <si>
    <t>9.3 Certificación inicial</t>
  </si>
  <si>
    <t>9.3.1 Auditoría inicial de certificación</t>
  </si>
  <si>
    <t>9.4 Realización de auditorías</t>
  </si>
  <si>
    <t>9.4.1 Generalidades</t>
  </si>
  <si>
    <t>9.4.2 Realización de la reunión de apertura</t>
  </si>
  <si>
    <t>9.4.3 Comunicación durante la auditoría</t>
  </si>
  <si>
    <t>9.4.4 Recopilación y verificación de la información</t>
  </si>
  <si>
    <t>9.4.5 Identificación y registro de los hallazgos de auditoría</t>
  </si>
  <si>
    <t>9.4.6 Preparación de las conclusiones de la auditoría</t>
  </si>
  <si>
    <t>9.4.7 Realización de la reunión de cierre</t>
  </si>
  <si>
    <t>9.4.8 Informe de auditoría</t>
  </si>
  <si>
    <t>9.4.9 Análisis de las causas de las no conformidades</t>
  </si>
  <si>
    <t>9.4.10 Eficacia de las correcciones y acciones correctivas</t>
  </si>
  <si>
    <t>9.5 Decisión de certificación</t>
  </si>
  <si>
    <t>9.5.1 Generalidades</t>
  </si>
  <si>
    <t>9.5.2 Acciones previas a la toma de la decisión</t>
  </si>
  <si>
    <t>9.5.3 Información para otorgamiento inicial de la certificación</t>
  </si>
  <si>
    <t>9.5.4 Información para otorgar la renovación de la certificación</t>
  </si>
  <si>
    <t>9.6 Mantenimiento de la certificación</t>
  </si>
  <si>
    <t>9.6.1 Generalidades</t>
  </si>
  <si>
    <t>9.6.2 Actividades de vigilancia</t>
  </si>
  <si>
    <t>9.6.3 Renovación de la certificación</t>
  </si>
  <si>
    <t>9.6.4 Auditorías especiales</t>
  </si>
  <si>
    <t>9.6.5 Suspender, retirar o reducir del alcance de la certificación</t>
  </si>
  <si>
    <t>9.7 Apelaciones</t>
  </si>
  <si>
    <t>10. Requisitos relativos al sistema de gestión de los organismos de certificación</t>
  </si>
  <si>
    <t>10.1 Opciones</t>
  </si>
  <si>
    <t>10.2 Opción A: Requisitos generales de un sistema de gestión</t>
  </si>
  <si>
    <t>10.2.1 Generalidades</t>
  </si>
  <si>
    <t>10.2.2 Manual del sistema de gestión</t>
  </si>
  <si>
    <t>10.2.5 Revisión por la dirección</t>
  </si>
  <si>
    <t>10.2.6 Auditorias internas</t>
  </si>
  <si>
    <t>10.3 Opción B: Requisitos del sistema de gestión de acuerdo con la Norma ISO 9001</t>
  </si>
  <si>
    <t>10.3.1 Generalidades</t>
  </si>
  <si>
    <t>10.3.2 Alcance</t>
  </si>
  <si>
    <t>10.3.3 Enfoque al cliente</t>
  </si>
  <si>
    <t>10.3.4 Revisión por la dirección</t>
  </si>
  <si>
    <t>RAC-01 REGLAS SERVICIO DE ACREDTACIÓN</t>
  </si>
  <si>
    <t>RAC-03 REGLAMENTO DE USO DE LOS SIMBOLOS DE ACREDITADO Y/O ASOCIADO.</t>
  </si>
  <si>
    <t>Anexo H_ PR-3.3-01
Versión 03
Fecha. 2022-11-09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</si>
</sst>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Tahoma"/>
      <family val="2"/>
    </font>
    <font>
      <sz val="10"/>
      <color rgb="FF000000"/>
      <name val="Tahoma"/>
      <family val="2"/>
    </font>
    <font>
      <b/>
      <sz val="10"/>
      <color theme="1"/>
      <name val="Raleway"/>
    </font>
    <font>
      <sz val="10"/>
      <color theme="1"/>
      <name val="Raleway"/>
    </font>
    <font>
      <sz val="10"/>
      <name val="Raleway"/>
    </font>
    <font>
      <sz val="11"/>
      <color theme="1"/>
      <name val="Raleway"/>
    </font>
    <font>
      <b/>
      <sz val="11"/>
      <color theme="1" tint="0.249977111117893"/>
      <name val="Raleway"/>
    </font>
    <font>
      <b/>
      <sz val="10"/>
      <color theme="1" tint="0.249977111117893"/>
      <name val="Raleway"/>
    </font>
    <font>
      <b/>
      <sz val="12"/>
      <name val="Raleway"/>
    </font>
    <font>
      <sz val="9"/>
      <name val="Raleway"/>
    </font>
    <font>
      <b/>
      <sz val="11"/>
      <name val="Raleway"/>
    </font>
    <font>
      <sz val="11"/>
      <name val="Raleway"/>
    </font>
    <font>
      <b/>
      <sz val="11"/>
      <color theme="1"/>
      <name val="Raleway"/>
    </font>
  </fonts>
  <fills count="1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/>
      <right/>
      <top/>
      <bottom style="thin">
        <color rgb="FF0000FF"/>
      </bottom>
      <diagonal/>
    </border>
    <border>
      <left style="thin">
        <color rgb="FF0000FF"/>
      </left>
      <right style="thin">
        <color auto="1"/>
      </right>
      <top style="thin">
        <color rgb="FF0000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FF"/>
      </top>
      <bottom style="thin">
        <color auto="1"/>
      </bottom>
      <diagonal/>
    </border>
    <border>
      <left style="thin">
        <color auto="1"/>
      </left>
      <right style="thin">
        <color rgb="FF0000FF"/>
      </right>
      <top style="thin">
        <color rgb="FF0000FF"/>
      </top>
      <bottom style="thin">
        <color auto="1"/>
      </bottom>
      <diagonal/>
    </border>
    <border>
      <left style="thin">
        <color rgb="FF0000FF"/>
      </left>
      <right style="thin">
        <color auto="1"/>
      </right>
      <top style="thin">
        <color auto="1"/>
      </top>
      <bottom style="thin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FF"/>
      </bottom>
      <diagonal/>
    </border>
    <border>
      <left style="thin">
        <color auto="1"/>
      </left>
      <right style="thin">
        <color rgb="FF0000FF"/>
      </right>
      <top style="thin">
        <color auto="1"/>
      </top>
      <bottom style="thin">
        <color rgb="FF0000FF"/>
      </bottom>
      <diagonal/>
    </border>
    <border>
      <left/>
      <right style="thin">
        <color auto="1"/>
      </right>
      <top style="thin">
        <color rgb="FF0000FF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rgb="FF0000FF"/>
      </bottom>
      <diagonal/>
    </border>
  </borders>
  <cellStyleXfs count="10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9" fillId="13" borderId="0" xfId="0" applyFont="1" applyFill="1" applyAlignment="1">
      <alignment horizontal="center" vertical="center" wrapText="1"/>
    </xf>
    <xf numFmtId="0" fontId="11" fillId="13" borderId="0" xfId="0" applyFont="1" applyFill="1"/>
    <xf numFmtId="0" fontId="12" fillId="12" borderId="2" xfId="0" applyFont="1" applyFill="1" applyBorder="1" applyAlignment="1">
      <alignment horizontal="center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textRotation="90" wrapText="1"/>
    </xf>
    <xf numFmtId="0" fontId="8" fillId="6" borderId="2" xfId="0" applyFont="1" applyFill="1" applyBorder="1" applyAlignment="1">
      <alignment horizontal="center" vertical="center" textRotation="90" wrapText="1"/>
    </xf>
    <xf numFmtId="0" fontId="8" fillId="7" borderId="2" xfId="0" applyFont="1" applyFill="1" applyBorder="1" applyAlignment="1">
      <alignment horizontal="center" vertical="center" textRotation="90" wrapText="1"/>
    </xf>
    <xf numFmtId="0" fontId="9" fillId="13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2" fontId="9" fillId="6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2" fontId="9" fillId="13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15" fillId="13" borderId="0" xfId="0" applyFont="1" applyFill="1" applyAlignment="1">
      <alignment vertical="center" wrapText="1"/>
    </xf>
    <xf numFmtId="0" fontId="15" fillId="13" borderId="0" xfId="0" applyFont="1" applyFill="1" applyAlignment="1">
      <alignment horizontal="center" vertical="center" wrapText="1"/>
    </xf>
    <xf numFmtId="0" fontId="17" fillId="13" borderId="2" xfId="0" applyFont="1" applyFill="1" applyBorder="1" applyAlignment="1">
      <alignment horizontal="center" vertical="center" wrapText="1"/>
    </xf>
    <xf numFmtId="164" fontId="17" fillId="13" borderId="2" xfId="0" applyNumberFormat="1" applyFont="1" applyFill="1" applyBorder="1" applyAlignment="1">
      <alignment horizontal="center" vertical="center" wrapText="1"/>
    </xf>
    <xf numFmtId="2" fontId="17" fillId="13" borderId="2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1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11" fillId="13" borderId="0" xfId="0" applyFont="1" applyFill="1" applyAlignment="1">
      <alignment horizontal="center" vertical="center" wrapText="1"/>
    </xf>
    <xf numFmtId="0" fontId="18" fillId="12" borderId="2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18" fillId="12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left" vertical="center" wrapText="1"/>
    </xf>
    <xf numFmtId="0" fontId="18" fillId="13" borderId="3" xfId="0" applyFont="1" applyFill="1" applyBorder="1" applyAlignment="1">
      <alignment horizontal="center" vertical="center" wrapText="1"/>
    </xf>
    <xf numFmtId="0" fontId="18" fillId="13" borderId="2" xfId="0" applyFont="1" applyFill="1" applyBorder="1" applyAlignment="1">
      <alignment horizontal="center" vertical="center" wrapText="1"/>
    </xf>
    <xf numFmtId="0" fontId="13" fillId="12" borderId="2" xfId="0" applyFont="1" applyFill="1" applyBorder="1" applyAlignment="1">
      <alignment horizontal="center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8" fillId="12" borderId="2" xfId="0" applyFont="1" applyFill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 wrapText="1"/>
    </xf>
    <xf numFmtId="0" fontId="14" fillId="13" borderId="6" xfId="0" applyFont="1" applyFill="1" applyBorder="1" applyAlignment="1">
      <alignment horizontal="center" vertical="center" wrapText="1"/>
    </xf>
    <xf numFmtId="0" fontId="14" fillId="13" borderId="7" xfId="0" applyFont="1" applyFill="1" applyBorder="1" applyAlignment="1">
      <alignment horizontal="center" vertical="center" wrapText="1"/>
    </xf>
    <xf numFmtId="0" fontId="14" fillId="13" borderId="8" xfId="0" applyFont="1" applyFill="1" applyBorder="1" applyAlignment="1">
      <alignment horizontal="center" vertical="center" wrapText="1"/>
    </xf>
    <xf numFmtId="0" fontId="14" fillId="13" borderId="9" xfId="0" applyFont="1" applyFill="1" applyBorder="1" applyAlignment="1">
      <alignment horizontal="center" vertical="center" wrapText="1"/>
    </xf>
    <xf numFmtId="0" fontId="14" fillId="13" borderId="10" xfId="0" applyFont="1" applyFill="1" applyBorder="1" applyAlignment="1">
      <alignment horizontal="center" vertical="center" wrapText="1"/>
    </xf>
    <xf numFmtId="0" fontId="14" fillId="13" borderId="11" xfId="0" applyFont="1" applyFill="1" applyBorder="1" applyAlignment="1">
      <alignment horizontal="center" vertical="center" wrapText="1"/>
    </xf>
    <xf numFmtId="0" fontId="14" fillId="13" borderId="12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</cellXfs>
  <cellStyles count="10">
    <cellStyle name="Hipervínculo" xfId="6" builtinId="8" hidden="1"/>
    <cellStyle name="Hipervínculo" xfId="8" builtinId="8" hidden="1"/>
    <cellStyle name="Hipervínculo" xfId="4" builtinId="8" hidden="1"/>
    <cellStyle name="Hipervínculo" xfId="2" builtinId="8" hidden="1"/>
    <cellStyle name="Hipervínculo visitado" xfId="7" builtinId="9" hidden="1"/>
    <cellStyle name="Hipervínculo visitado" xfId="9" builtinId="9" hidden="1"/>
    <cellStyle name="Hipervínculo visitado" xfId="5" builtinId="9" hidden="1"/>
    <cellStyle name="Hipervínculo visitado" xfId="3" builtinId="9" hidden="1"/>
    <cellStyle name="Normal" xfId="0" builtinId="0"/>
    <cellStyle name="Normal 2" xfId="1"/>
  </cellStyles>
  <dxfs count="16"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FD78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MAPA DE RIESGOS REQUISITOS DE CERTIFICACIÓN  SISTEMAS DE GESTIÓN</a:t>
            </a:r>
          </a:p>
        </c:rich>
      </c:tx>
      <c:layout>
        <c:manualLayout>
          <c:xMode val="edge"/>
          <c:yMode val="edge"/>
          <c:x val="0.14609562114642033"/>
          <c:y val="2.5199558330507261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617772260556499"/>
          <c:y val="9.3402374462327895E-2"/>
          <c:w val="0.73509324625410999"/>
          <c:h val="0.76371940907251601"/>
        </c:manualLayout>
      </c:layout>
      <c:bubbleChart>
        <c:varyColors val="0"/>
        <c:ser>
          <c:idx val="0"/>
          <c:order val="0"/>
          <c:tx>
            <c:strRef>
              <c:f>'Mapa de riesgo CSG'!$B$7</c:f>
              <c:strCache>
                <c:ptCount val="1"/>
                <c:pt idx="0">
                  <c:v>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1.18442453496387E-4"/>
                  <c:y val="2.387773696209760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CSG'!$E$7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CSG'!$D$7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CSG'!$F$7</c:f>
              <c:numCache>
                <c:formatCode>0.00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0-C590-ED40-BF29-AC7A374CC1AD}"/>
            </c:ext>
          </c:extLst>
        </c:ser>
        <c:ser>
          <c:idx val="1"/>
          <c:order val="1"/>
          <c:tx>
            <c:strRef>
              <c:f>'Mapa de riesgo CSG'!$B$8</c:f>
              <c:strCache>
                <c:ptCount val="1"/>
                <c:pt idx="0">
                  <c:v>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CSG'!$E$8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CSG'!$D$8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CSG'!$F$8</c:f>
              <c:numCache>
                <c:formatCode>0.00</c:formatCode>
                <c:ptCount val="1"/>
                <c:pt idx="0">
                  <c:v>3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1-C590-ED40-BF29-AC7A374CC1AD}"/>
            </c:ext>
          </c:extLst>
        </c:ser>
        <c:ser>
          <c:idx val="2"/>
          <c:order val="2"/>
          <c:tx>
            <c:strRef>
              <c:f>'Mapa de riesgo CSG'!$B$9</c:f>
              <c:strCache>
                <c:ptCount val="1"/>
                <c:pt idx="0">
                  <c:v>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6342387314030555E-2"/>
                  <c:y val="2.50663569677468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CSG'!$E$9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CSG'!$D$9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CSG'!$F$9</c:f>
              <c:numCache>
                <c:formatCode>0.00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2-C590-ED40-BF29-AC7A374CC1AD}"/>
            </c:ext>
          </c:extLst>
        </c:ser>
        <c:ser>
          <c:idx val="3"/>
          <c:order val="3"/>
          <c:tx>
            <c:strRef>
              <c:f>'Mapa de riesgo CSG'!$B$10</c:f>
              <c:strCache>
                <c:ptCount val="1"/>
                <c:pt idx="0">
                  <c:v>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3072154347754687E-3"/>
                  <c:y val="-3.109570284984496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2B43-C54C-A38C-614893E51212}"/>
                </c:ext>
                <c:ext xmlns:c15="http://schemas.microsoft.com/office/drawing/2012/chart" uri="{CE6537A1-D6FC-4f65-9D91-7224C49458BB}">
                  <c15:layout>
                    <c:manualLayout>
                      <c:w val="3.4724469069749429E-2"/>
                      <c:h val="3.419672740122927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CSG'!$E$10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CSG'!$D$10</c:f>
              <c:numCache>
                <c:formatCode>0.0</c:formatCode>
                <c:ptCount val="1"/>
                <c:pt idx="0">
                  <c:v>2.5</c:v>
                </c:pt>
              </c:numCache>
            </c:numRef>
          </c:yVal>
          <c:bubbleSize>
            <c:numRef>
              <c:f>'Mapa de riesgo CSG'!$F$10</c:f>
              <c:numCache>
                <c:formatCode>0.00</c:formatCode>
                <c:ptCount val="1"/>
                <c:pt idx="0">
                  <c:v>2.5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590-ED40-BF29-AC7A374CC1AD}"/>
            </c:ext>
          </c:extLst>
        </c:ser>
        <c:ser>
          <c:idx val="4"/>
          <c:order val="4"/>
          <c:tx>
            <c:strRef>
              <c:f>'Mapa de riesgo CSG'!$B$11</c:f>
              <c:strCache>
                <c:ptCount val="1"/>
                <c:pt idx="0">
                  <c:v>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6.7442123726183106E-2"/>
                  <c:y val="-2.608540775248146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7443-BA4F-B2FE-1F07ADE0D22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CSG'!$E$11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CSG'!$D$11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CSG'!$F$11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4-C590-ED40-BF29-AC7A374CC1AD}"/>
            </c:ext>
          </c:extLst>
        </c:ser>
        <c:ser>
          <c:idx val="5"/>
          <c:order val="5"/>
          <c:tx>
            <c:strRef>
              <c:f>'Mapa de riesgo CSG'!$B$12</c:f>
              <c:strCache>
                <c:ptCount val="1"/>
                <c:pt idx="0">
                  <c:v>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8.718128188994409E-2"/>
                  <c:y val="4.3475679587469104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2B43-C54C-A38C-614893E5121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CSG'!$E$12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CSG'!$D$12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CSG'!$F$12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5-C590-ED40-BF29-AC7A374CC1AD}"/>
            </c:ext>
          </c:extLst>
        </c:ser>
        <c:ser>
          <c:idx val="6"/>
          <c:order val="6"/>
          <c:tx>
            <c:strRef>
              <c:f>'Mapa de riesgo CSG'!$B$13</c:f>
              <c:strCache>
                <c:ptCount val="1"/>
                <c:pt idx="0">
                  <c:v>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4413105868462081E-2"/>
                  <c:y val="3.726486821783066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CSG'!$E$13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CSG'!$D$13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CSG'!$F$13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6-C590-ED40-BF29-AC7A374CC1AD}"/>
            </c:ext>
          </c:extLst>
        </c:ser>
        <c:ser>
          <c:idx val="7"/>
          <c:order val="7"/>
          <c:tx>
            <c:strRef>
              <c:f>'Mapa de riesgo CSG'!$B$14</c:f>
              <c:strCache>
                <c:ptCount val="1"/>
                <c:pt idx="0">
                  <c:v>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0448993315885906E-2"/>
                  <c:y val="-4.123538613201133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2B43-C54C-A38C-614893E5121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CSG'!$E$14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CSG'!$D$14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CSG'!$F$14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7-C590-ED40-BF29-AC7A374CC1AD}"/>
            </c:ext>
          </c:extLst>
        </c:ser>
        <c:ser>
          <c:idx val="8"/>
          <c:order val="8"/>
          <c:tx>
            <c:strRef>
              <c:f>'Mapa de riesgo CSG'!$B$15</c:f>
              <c:strCache>
                <c:ptCount val="1"/>
                <c:pt idx="0">
                  <c:v>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2386086017655927E-3"/>
                  <c:y val="2.4303345025634025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CSG'!$E$15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CSG'!$D$15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CSG'!$F$15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8-C590-ED40-BF29-AC7A374CC1AD}"/>
            </c:ext>
          </c:extLst>
        </c:ser>
        <c:ser>
          <c:idx val="9"/>
          <c:order val="9"/>
          <c:tx>
            <c:strRef>
              <c:f>'Mapa de riesgo CSG'!$B$16</c:f>
              <c:strCache>
                <c:ptCount val="1"/>
                <c:pt idx="0">
                  <c:v>10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0026621959114039E-2"/>
                  <c:y val="3.309012708884995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CSG'!$E$16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CSG'!$D$16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CSG'!$F$16</c:f>
              <c:numCache>
                <c:formatCode>0.00</c:formatCode>
                <c:ptCount val="1"/>
                <c:pt idx="0">
                  <c:v>3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9-C590-ED40-BF29-AC7A374CC1AD}"/>
            </c:ext>
          </c:extLst>
        </c:ser>
        <c:ser>
          <c:idx val="10"/>
          <c:order val="10"/>
          <c:tx>
            <c:strRef>
              <c:f>'Mapa de riesgo CSG'!$B$17</c:f>
              <c:strCache>
                <c:ptCount val="1"/>
                <c:pt idx="0">
                  <c:v>11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7.1301164792586542E-3"/>
                  <c:y val="-4.0046679140778741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CSG'!$E$17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CSG'!$D$17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CSG'!$F$17</c:f>
              <c:numCache>
                <c:formatCode>0.00</c:formatCode>
                <c:ptCount val="1"/>
                <c:pt idx="0">
                  <c:v>1.5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A-C590-ED40-BF29-AC7A374CC1AD}"/>
            </c:ext>
          </c:extLst>
        </c:ser>
        <c:ser>
          <c:idx val="11"/>
          <c:order val="11"/>
          <c:tx>
            <c:strRef>
              <c:f>'Mapa de riesgo CSG'!$B$18</c:f>
              <c:strCache>
                <c:ptCount val="1"/>
                <c:pt idx="0">
                  <c:v>12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5.1942782173001918E-2"/>
                  <c:y val="-4.257655605978644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CSG'!$D$18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CSG'!$F$18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B-C590-ED40-BF29-AC7A374CC1AD}"/>
            </c:ext>
          </c:extLst>
        </c:ser>
        <c:ser>
          <c:idx val="12"/>
          <c:order val="12"/>
          <c:tx>
            <c:strRef>
              <c:f>'Mapa de riesgo CSG'!$B$19</c:f>
              <c:strCache>
                <c:ptCount val="1"/>
                <c:pt idx="0">
                  <c:v>13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CSG'!$E$19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CSG'!$D$19</c:f>
              <c:numCache>
                <c:formatCode>0.0</c:formatCode>
                <c:ptCount val="1"/>
                <c:pt idx="0">
                  <c:v>4</c:v>
                </c:pt>
              </c:numCache>
            </c:numRef>
          </c:yVal>
          <c:bubbleSize>
            <c:numRef>
              <c:f>'Mapa de riesgo CSG'!$F$19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C-C590-ED40-BF29-AC7A374CC1AD}"/>
            </c:ext>
          </c:extLst>
        </c:ser>
        <c:ser>
          <c:idx val="13"/>
          <c:order val="13"/>
          <c:tx>
            <c:strRef>
              <c:f>'Mapa de riesgo CSG'!$B$20</c:f>
              <c:strCache>
                <c:ptCount val="1"/>
                <c:pt idx="0">
                  <c:v>14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1055712407773413E-2"/>
                  <c:y val="2.923551383292198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CSG'!$E$20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CSG'!$D$20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CSG'!$F$20</c:f>
              <c:numCache>
                <c:formatCode>0.00</c:formatCode>
                <c:ptCount val="1"/>
                <c:pt idx="0">
                  <c:v>7.5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D-C590-ED40-BF29-AC7A374CC1AD}"/>
            </c:ext>
          </c:extLst>
        </c:ser>
        <c:ser>
          <c:idx val="14"/>
          <c:order val="14"/>
          <c:tx>
            <c:strRef>
              <c:f>'Mapa de riesgo CSG'!$B$21</c:f>
              <c:strCache>
                <c:ptCount val="1"/>
                <c:pt idx="0">
                  <c:v>15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2209350401420903E-2"/>
                  <c:y val="-1.4650473727489999E-2"/>
                </c:manualLayout>
              </c:layout>
              <c:dLblPos val="b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CSG'!$E$21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CSG'!$D$21</c:f>
              <c:numCache>
                <c:formatCode>0.0</c:formatCode>
                <c:ptCount val="1"/>
                <c:pt idx="0">
                  <c:v>5</c:v>
                </c:pt>
              </c:numCache>
            </c:numRef>
          </c:yVal>
          <c:bubbleSize>
            <c:numRef>
              <c:f>'Mapa de riesgo CSG'!$F$21</c:f>
              <c:numCache>
                <c:formatCode>0.00</c:formatCode>
                <c:ptCount val="1"/>
                <c:pt idx="0">
                  <c:v>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E-C590-ED40-BF29-AC7A374CC1AD}"/>
            </c:ext>
          </c:extLst>
        </c:ser>
        <c:ser>
          <c:idx val="16"/>
          <c:order val="15"/>
          <c:tx>
            <c:strRef>
              <c:f>'Mapa de riesgo CSG'!$B$22</c:f>
              <c:strCache>
                <c:ptCount val="1"/>
                <c:pt idx="0">
                  <c:v>16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CSG'!$E$22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CSG'!$D$22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CSG'!$F$22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F-C590-ED40-BF29-AC7A374CC1AD}"/>
            </c:ext>
          </c:extLst>
        </c:ser>
        <c:ser>
          <c:idx val="17"/>
          <c:order val="16"/>
          <c:tx>
            <c:strRef>
              <c:f>'Mapa de riesgo CSG'!$B$23</c:f>
              <c:strCache>
                <c:ptCount val="1"/>
                <c:pt idx="0">
                  <c:v>17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744332695321094E-2"/>
                  <c:y val="3.515417905205863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CSG'!$E$23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CSG'!$D$23</c:f>
              <c:numCache>
                <c:formatCode>0.0</c:formatCode>
                <c:ptCount val="1"/>
                <c:pt idx="0">
                  <c:v>2.5</c:v>
                </c:pt>
              </c:numCache>
            </c:numRef>
          </c:yVal>
          <c:bubbleSize>
            <c:numRef>
              <c:f>'Mapa de riesgo CSG'!$F$23</c:f>
              <c:numCache>
                <c:formatCode>0.00</c:formatCode>
                <c:ptCount val="1"/>
                <c:pt idx="0">
                  <c:v>3.75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0-C590-ED40-BF29-AC7A374CC1AD}"/>
            </c:ext>
          </c:extLst>
        </c:ser>
        <c:ser>
          <c:idx val="18"/>
          <c:order val="17"/>
          <c:tx>
            <c:strRef>
              <c:f>'Mapa de riesgo CSG'!$B$24</c:f>
              <c:strCache>
                <c:ptCount val="1"/>
                <c:pt idx="0">
                  <c:v>18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2844569926218682E-3"/>
                  <c:y val="3.067772318496536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8EBA-6B48-90F6-9BA8585F37B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CSG'!$E$24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CSG'!$D$24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CSG'!$F$24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1-C590-ED40-BF29-AC7A374CC1AD}"/>
            </c:ext>
          </c:extLst>
        </c:ser>
        <c:ser>
          <c:idx val="19"/>
          <c:order val="18"/>
          <c:tx>
            <c:strRef>
              <c:f>'Mapa de riesgo CSG'!$B$25</c:f>
              <c:strCache>
                <c:ptCount val="1"/>
                <c:pt idx="0">
                  <c:v>19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CSG'!$E$25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CSG'!$D$25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CSG'!$F$25</c:f>
              <c:numCache>
                <c:formatCode>0.00</c:formatCode>
                <c:ptCount val="1"/>
                <c:pt idx="0">
                  <c:v>3.5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2-C590-ED40-BF29-AC7A374CC1AD}"/>
            </c:ext>
          </c:extLst>
        </c:ser>
        <c:ser>
          <c:idx val="20"/>
          <c:order val="19"/>
          <c:tx>
            <c:strRef>
              <c:f>'Mapa de riesgo CSG'!$B$26</c:f>
              <c:strCache>
                <c:ptCount val="1"/>
                <c:pt idx="0">
                  <c:v>20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8401492293497296E-3"/>
                  <c:y val="-2.67437058965755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2B43-C54C-A38C-614893E5121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CSG'!$E$26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CSG'!$D$26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CSG'!$F$26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3-C590-ED40-BF29-AC7A374CC1AD}"/>
            </c:ext>
          </c:extLst>
        </c:ser>
        <c:ser>
          <c:idx val="21"/>
          <c:order val="20"/>
          <c:tx>
            <c:strRef>
              <c:f>'Mapa de riesgo CSG'!$B$27</c:f>
              <c:strCache>
                <c:ptCount val="1"/>
                <c:pt idx="0">
                  <c:v>21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CSG'!$E$27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CSG'!$D$27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CSG'!$F$27</c:f>
              <c:numCache>
                <c:formatCode>0.00</c:formatCode>
                <c:ptCount val="1"/>
                <c:pt idx="0">
                  <c:v>3.5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4-C590-ED40-BF29-AC7A374CC1AD}"/>
            </c:ext>
          </c:extLst>
        </c:ser>
        <c:ser>
          <c:idx val="22"/>
          <c:order val="21"/>
          <c:tx>
            <c:strRef>
              <c:f>'Mapa de riesgo CSG'!$B$29</c:f>
              <c:strCache>
                <c:ptCount val="1"/>
                <c:pt idx="0">
                  <c:v>23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CSG'!$E$29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CSG'!$D$29</c:f>
              <c:numCache>
                <c:formatCode>0.0</c:formatCode>
                <c:ptCount val="1"/>
                <c:pt idx="0">
                  <c:v>3.5</c:v>
                </c:pt>
              </c:numCache>
            </c:numRef>
          </c:yVal>
          <c:bubbleSize>
            <c:numRef>
              <c:f>'Mapa de riesgo CSG'!$F$29</c:f>
              <c:numCache>
                <c:formatCode>0.00</c:formatCode>
                <c:ptCount val="1"/>
                <c:pt idx="0">
                  <c:v>3.5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5-C590-ED40-BF29-AC7A374CC1AD}"/>
            </c:ext>
          </c:extLst>
        </c:ser>
        <c:ser>
          <c:idx val="23"/>
          <c:order val="22"/>
          <c:tx>
            <c:strRef>
              <c:f>'Mapa de riesgo CSG'!$B$28</c:f>
              <c:strCache>
                <c:ptCount val="1"/>
                <c:pt idx="0">
                  <c:v>22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CSG'!$E$28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CSG'!$D$28</c:f>
              <c:numCache>
                <c:formatCode>0.0</c:formatCode>
                <c:ptCount val="1"/>
                <c:pt idx="0">
                  <c:v>4</c:v>
                </c:pt>
              </c:numCache>
            </c:numRef>
          </c:yVal>
          <c:bubbleSize>
            <c:numRef>
              <c:f>'Mapa de riesgo CSG'!$F$28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6-C590-ED40-BF29-AC7A374CC1AD}"/>
            </c:ext>
          </c:extLst>
        </c:ser>
        <c:ser>
          <c:idx val="24"/>
          <c:order val="23"/>
          <c:tx>
            <c:strRef>
              <c:f>'Mapa de riesgo CSG'!$B$56</c:f>
              <c:strCache>
                <c:ptCount val="1"/>
                <c:pt idx="0">
                  <c:v>50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3607024289723242E-2"/>
                  <c:y val="2.1912659417831597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8EBA-6B48-90F6-9BA8585F37B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'Mapa de riesgo CSG'!$E$56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CSG'!$D$56</c:f>
              <c:numCache>
                <c:formatCode>0.0</c:formatCode>
                <c:ptCount val="1"/>
                <c:pt idx="0">
                  <c:v>1.5</c:v>
                </c:pt>
              </c:numCache>
            </c:numRef>
          </c:yVal>
          <c:bubbleSize>
            <c:numRef>
              <c:f>'Mapa de riesgo CSG'!$F$57</c:f>
              <c:numCache>
                <c:formatCode>0.00</c:formatCode>
                <c:ptCount val="1"/>
                <c:pt idx="0">
                  <c:v>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7-C590-ED40-BF29-AC7A374CC1AD}"/>
            </c:ext>
          </c:extLst>
        </c:ser>
        <c:ser>
          <c:idx val="15"/>
          <c:order val="24"/>
          <c:tx>
            <c:strRef>
              <c:f>'Mapa de riesgo CSG'!$B$59</c:f>
              <c:strCache>
                <c:ptCount val="1"/>
                <c:pt idx="0">
                  <c:v>53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CSG'!$E$59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CSG'!$D$59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CSG'!$F$59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8-C590-ED40-BF29-AC7A374CC1AD}"/>
            </c:ext>
          </c:extLst>
        </c:ser>
        <c:ser>
          <c:idx val="25"/>
          <c:order val="25"/>
          <c:tx>
            <c:strRef>
              <c:f>'Mapa de riesgo CSG'!$B$58</c:f>
              <c:strCache>
                <c:ptCount val="1"/>
                <c:pt idx="0">
                  <c:v>52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CSG'!$E$58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CSG'!$D$58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CSG'!$F$58</c:f>
              <c:numCache>
                <c:formatCode>0.00</c:formatCode>
                <c:ptCount val="1"/>
                <c:pt idx="0">
                  <c:v>3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9-C590-ED40-BF29-AC7A374CC1AD}"/>
            </c:ext>
          </c:extLst>
        </c:ser>
        <c:ser>
          <c:idx val="26"/>
          <c:order val="26"/>
          <c:tx>
            <c:strRef>
              <c:f>'Mapa de riesgo CSG'!$B$59</c:f>
              <c:strCache>
                <c:ptCount val="1"/>
                <c:pt idx="0">
                  <c:v>53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CSG'!$E$59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CSG'!$D$59</c:f>
              <c:numCache>
                <c:formatCode>0.0</c:formatCode>
                <c:ptCount val="1"/>
                <c:pt idx="0">
                  <c:v>4.5</c:v>
                </c:pt>
              </c:numCache>
            </c:numRef>
          </c:yVal>
          <c:bubbleSize>
            <c:numRef>
              <c:f>'Mapa de riesgo CSG'!$F$59</c:f>
              <c:numCache>
                <c:formatCode>0.00</c:formatCode>
                <c:ptCount val="1"/>
                <c:pt idx="0">
                  <c:v>4.5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0-8EBA-6B48-90F6-9BA8585F37B9}"/>
            </c:ext>
          </c:extLst>
        </c:ser>
        <c:ser>
          <c:idx val="27"/>
          <c:order val="27"/>
          <c:tx>
            <c:strRef>
              <c:f>'Mapa de riesgo CSG'!$B$60</c:f>
              <c:strCache>
                <c:ptCount val="1"/>
                <c:pt idx="0">
                  <c:v>54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CSG'!$E$60</c:f>
              <c:numCache>
                <c:formatCode>0.0</c:formatCode>
                <c:ptCount val="1"/>
                <c:pt idx="0">
                  <c:v>1.5</c:v>
                </c:pt>
              </c:numCache>
            </c:numRef>
          </c:xVal>
          <c:yVal>
            <c:numRef>
              <c:f>'Mapa de riesgo CSG'!$D$61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CSG'!$F$60</c:f>
              <c:numCache>
                <c:formatCode>0.00</c:formatCode>
                <c:ptCount val="1"/>
                <c:pt idx="0">
                  <c:v>2.25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2-8EBA-6B48-90F6-9BA8585F37B9}"/>
            </c:ext>
          </c:extLst>
        </c:ser>
        <c:ser>
          <c:idx val="28"/>
          <c:order val="28"/>
          <c:tx>
            <c:strRef>
              <c:f>'Mapa de riesgo CSG'!$B$61</c:f>
              <c:strCache>
                <c:ptCount val="1"/>
                <c:pt idx="0">
                  <c:v>55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CSG'!$E$61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CSG'!$D$61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CSG'!$F$61</c:f>
              <c:numCache>
                <c:formatCode>0.00</c:formatCode>
                <c:ptCount val="1"/>
                <c:pt idx="0">
                  <c:v>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3-8EBA-6B48-90F6-9BA8585F37B9}"/>
            </c:ext>
          </c:extLst>
        </c:ser>
        <c:ser>
          <c:idx val="29"/>
          <c:order val="29"/>
          <c:tx>
            <c:strRef>
              <c:f>'Mapa de riesgo CSG'!$B$62</c:f>
              <c:strCache>
                <c:ptCount val="1"/>
                <c:pt idx="0">
                  <c:v>56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3.9413483911462419E-2"/>
                  <c:y val="-2.629519130139888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8EBA-6B48-90F6-9BA8585F37B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'Mapa de riesgo CSG'!$E$62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CSG'!$D$62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CSG'!$F$62</c:f>
              <c:numCache>
                <c:formatCode>0.00</c:formatCode>
                <c:ptCount val="1"/>
                <c:pt idx="0">
                  <c:v>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4-8EBA-6B48-90F6-9BA8585F37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20"/>
        <c:showNegBubbles val="0"/>
        <c:axId val="338820688"/>
        <c:axId val="338831024"/>
      </c:bubbleChart>
      <c:valAx>
        <c:axId val="338820688"/>
        <c:scaling>
          <c:orientation val="minMax"/>
          <c:max val="6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PROBABILIDAD DE OCURRENCIA</a:t>
                </a:r>
              </a:p>
            </c:rich>
          </c:tx>
          <c:layout>
            <c:manualLayout>
              <c:xMode val="edge"/>
              <c:yMode val="edge"/>
              <c:x val="0.32298883854719601"/>
              <c:y val="0.94135265495487896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338831024"/>
        <c:crosses val="autoZero"/>
        <c:crossBetween val="midCat"/>
      </c:valAx>
      <c:valAx>
        <c:axId val="338831024"/>
        <c:scaling>
          <c:orientation val="minMax"/>
          <c:max val="6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SEVERIDAD DE LAS CONSECUENCIAS</a:t>
                </a:r>
              </a:p>
            </c:rich>
          </c:tx>
          <c:layout>
            <c:manualLayout>
              <c:xMode val="edge"/>
              <c:yMode val="edge"/>
              <c:x val="2.1367082435727301E-2"/>
              <c:y val="0.229526510189699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338820688"/>
        <c:crosses val="autoZero"/>
        <c:crossBetween val="midCat"/>
      </c:valAx>
      <c:spPr>
        <a:gradFill>
          <a:gsLst>
            <a:gs pos="30000">
              <a:srgbClr val="92D050"/>
            </a:gs>
            <a:gs pos="50000">
              <a:srgbClr val="FFFF00"/>
            </a:gs>
            <a:gs pos="55000">
              <a:srgbClr val="FFC000"/>
            </a:gs>
            <a:gs pos="100000">
              <a:srgbClr val="FF0000"/>
            </a:gs>
          </a:gsLst>
          <a:lin ang="18900000" scaled="0"/>
        </a:gradFill>
        <a:scene3d>
          <a:camera prst="orthographicFront"/>
          <a:lightRig rig="threePt" dir="t"/>
        </a:scene3d>
        <a:sp3d>
          <a:bevelB prst="angle"/>
        </a:sp3d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0">
          <a:schemeClr val="accent1">
            <a:tint val="23500"/>
            <a:satMod val="160000"/>
          </a:schemeClr>
        </a:gs>
      </a:gsLst>
      <a:lin ang="5400000" scaled="0"/>
    </a:gradFill>
  </c:spPr>
  <c:txPr>
    <a:bodyPr/>
    <a:lstStyle/>
    <a:p>
      <a:pPr>
        <a:defRPr sz="1200">
          <a:latin typeface="Raleway" pitchFamily="2" charset="0"/>
        </a:defRPr>
      </a:pPr>
      <a:endParaRPr lang="es-CO"/>
    </a:p>
  </c:txPr>
  <c:printSettings>
    <c:headerFooter/>
    <c:pageMargins b="0.750000000000002" l="0.70000000000000095" r="0.70000000000000095" t="0.750000000000002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140875</xdr:colOff>
      <xdr:row>1</xdr:row>
      <xdr:rowOff>212912</xdr:rowOff>
    </xdr:from>
    <xdr:to>
      <xdr:col>3</xdr:col>
      <xdr:colOff>800565</xdr:colOff>
      <xdr:row>2</xdr:row>
      <xdr:rowOff>346085</xdr:rowOff>
    </xdr:to>
    <xdr:pic>
      <xdr:nvPicPr>
        <xdr:cNvPr id="4" name="Imagen 3" descr="Icono&#10;&#10;Descripción generada automáticamente">
          <a:extLst>
            <a:ext uri="{FF2B5EF4-FFF2-40B4-BE49-F238E27FC236}">
              <a16:creationId xmlns="" xmlns:a16="http://schemas.microsoft.com/office/drawing/2014/main" id="{9124A4AA-A7D7-4E07-B9D9-8B21BEB4FB6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5" y="369794"/>
          <a:ext cx="1993190" cy="5477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83456</xdr:colOff>
      <xdr:row>3</xdr:row>
      <xdr:rowOff>141740</xdr:rowOff>
    </xdr:from>
    <xdr:to>
      <xdr:col>18</xdr:col>
      <xdr:colOff>2381</xdr:colOff>
      <xdr:row>24</xdr:row>
      <xdr:rowOff>309563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336176</xdr:colOff>
      <xdr:row>1</xdr:row>
      <xdr:rowOff>201706</xdr:rowOff>
    </xdr:from>
    <xdr:to>
      <xdr:col>3</xdr:col>
      <xdr:colOff>189043</xdr:colOff>
      <xdr:row>2</xdr:row>
      <xdr:rowOff>334879</xdr:rowOff>
    </xdr:to>
    <xdr:pic>
      <xdr:nvPicPr>
        <xdr:cNvPr id="5" name="Imagen 4" descr="Icono&#10;&#10;Descripción generada automáticamente">
          <a:extLst>
            <a:ext uri="{FF2B5EF4-FFF2-40B4-BE49-F238E27FC236}">
              <a16:creationId xmlns="" xmlns:a16="http://schemas.microsoft.com/office/drawing/2014/main" id="{454D332C-B854-4988-B5C3-43192F5E54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88" y="358588"/>
          <a:ext cx="1993190" cy="5477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colopez/OneDrive%20-%20BPI/Documentos/ONAC/Gestio&#769;n%20de%20Riesgos/3%20Matriz%20de%20Riesgos%20OCP/Matriz%20de%20riesgos%20Parte%201%20Requisitos%2017024%20OC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colopez/OneDrive%20-%20BPI/Documentos/ONAC/Gestio&#769;n%20de%20Riesgos/2%20Matriz%20de%20riesgos%20Producto/Matriz%20de%20riesgos%20Requisitos%2017065%20CP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ga.puentes/Desktop/OCP-CPR-CSG/MATRICES%20DE%20RIESGO/OLGA/Matriz%20de%20riesgos%20Parte%202%20Proceso%2017021%20CS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T64"/>
  <sheetViews>
    <sheetView tabSelected="1" topLeftCell="J1" zoomScale="85" zoomScaleNormal="85" zoomScalePageLayoutView="110" workbookViewId="0">
      <selection activeCell="V6" sqref="V6"/>
    </sheetView>
  </sheetViews>
  <sheetFormatPr baseColWidth="10" defaultColWidth="11.453125" defaultRowHeight="16" x14ac:dyDescent="0.35"/>
  <cols>
    <col min="1" max="1" width="2" style="8" customWidth="1"/>
    <col min="2" max="2" width="4.453125" style="8" customWidth="1"/>
    <col min="3" max="3" width="15.54296875" style="8" customWidth="1"/>
    <col min="4" max="4" width="18" style="8" customWidth="1"/>
    <col min="5" max="5" width="14.7265625" style="8" customWidth="1"/>
    <col min="6" max="6" width="30.7265625" style="8" customWidth="1"/>
    <col min="7" max="7" width="27" style="8" customWidth="1"/>
    <col min="8" max="8" width="34" style="8" customWidth="1"/>
    <col min="9" max="10" width="18.1796875" style="8" customWidth="1"/>
    <col min="11" max="11" width="10.7265625" style="8" customWidth="1"/>
    <col min="12" max="15" width="8.26953125" style="8" customWidth="1"/>
    <col min="16" max="16" width="10.81640625" style="8" customWidth="1"/>
    <col min="17" max="17" width="15.54296875" style="8" customWidth="1"/>
    <col min="18" max="18" width="21.81640625" style="8" customWidth="1"/>
    <col min="19" max="19" width="29" style="8" customWidth="1"/>
    <col min="20" max="16384" width="11.453125" style="8"/>
  </cols>
  <sheetData>
    <row r="2" spans="2:20" s="40" customFormat="1" ht="32.25" customHeight="1" x14ac:dyDescent="0.35">
      <c r="B2" s="45"/>
      <c r="C2" s="46"/>
      <c r="D2" s="46"/>
      <c r="E2" s="46" t="s">
        <v>301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50" t="s">
        <v>437</v>
      </c>
      <c r="T2" s="51"/>
    </row>
    <row r="3" spans="2:20" s="40" customFormat="1" ht="39.75" customHeight="1" x14ac:dyDescent="0.35">
      <c r="B3" s="45"/>
      <c r="C3" s="46"/>
      <c r="D3" s="46"/>
      <c r="E3" s="10" t="s">
        <v>6</v>
      </c>
      <c r="F3" s="49" t="s">
        <v>193</v>
      </c>
      <c r="G3" s="49"/>
      <c r="H3" s="10" t="s">
        <v>8</v>
      </c>
      <c r="I3" s="49" t="s">
        <v>69</v>
      </c>
      <c r="J3" s="49"/>
      <c r="K3" s="49"/>
      <c r="L3" s="49"/>
      <c r="M3" s="49"/>
      <c r="N3" s="49"/>
      <c r="O3" s="49"/>
      <c r="P3" s="49"/>
      <c r="Q3" s="49"/>
      <c r="R3" s="49"/>
      <c r="S3" s="52"/>
      <c r="T3" s="52"/>
    </row>
    <row r="5" spans="2:20" ht="22" customHeight="1" x14ac:dyDescent="0.35">
      <c r="B5" s="47" t="s">
        <v>0</v>
      </c>
      <c r="C5" s="47" t="s">
        <v>43</v>
      </c>
      <c r="D5" s="47" t="s">
        <v>300</v>
      </c>
      <c r="E5" s="48" t="s">
        <v>11</v>
      </c>
      <c r="F5" s="48"/>
      <c r="G5" s="48"/>
      <c r="H5" s="48"/>
      <c r="I5" s="48"/>
      <c r="J5" s="48"/>
      <c r="K5" s="48"/>
      <c r="L5" s="48" t="s">
        <v>12</v>
      </c>
      <c r="M5" s="48"/>
      <c r="N5" s="48"/>
      <c r="O5" s="48"/>
      <c r="P5" s="48" t="s">
        <v>13</v>
      </c>
      <c r="Q5" s="48"/>
      <c r="R5" s="48" t="s">
        <v>60</v>
      </c>
      <c r="S5" s="48"/>
    </row>
    <row r="6" spans="2:20" ht="45" customHeight="1" x14ac:dyDescent="0.35">
      <c r="B6" s="47"/>
      <c r="C6" s="47"/>
      <c r="D6" s="47"/>
      <c r="E6" s="48"/>
      <c r="F6" s="48"/>
      <c r="G6" s="48"/>
      <c r="H6" s="48"/>
      <c r="I6" s="48"/>
      <c r="J6" s="48"/>
      <c r="K6" s="48"/>
      <c r="L6" s="48" t="s">
        <v>299</v>
      </c>
      <c r="M6" s="48"/>
      <c r="N6" s="48" t="s">
        <v>3</v>
      </c>
      <c r="O6" s="48"/>
      <c r="P6" s="48"/>
      <c r="Q6" s="48"/>
      <c r="R6" s="48"/>
      <c r="S6" s="48"/>
    </row>
    <row r="7" spans="2:20" ht="84.75" customHeight="1" x14ac:dyDescent="0.35">
      <c r="B7" s="47"/>
      <c r="C7" s="47"/>
      <c r="D7" s="47"/>
      <c r="E7" s="11" t="s">
        <v>20</v>
      </c>
      <c r="F7" s="11" t="s">
        <v>2</v>
      </c>
      <c r="G7" s="11" t="s">
        <v>14</v>
      </c>
      <c r="H7" s="11" t="s">
        <v>9</v>
      </c>
      <c r="I7" s="12" t="s">
        <v>68</v>
      </c>
      <c r="J7" s="13" t="s">
        <v>53</v>
      </c>
      <c r="K7" s="11" t="s">
        <v>10</v>
      </c>
      <c r="L7" s="14" t="s">
        <v>50</v>
      </c>
      <c r="M7" s="14" t="s">
        <v>5</v>
      </c>
      <c r="N7" s="15" t="s">
        <v>46</v>
      </c>
      <c r="O7" s="16" t="s">
        <v>51</v>
      </c>
      <c r="P7" s="11" t="s">
        <v>1</v>
      </c>
      <c r="Q7" s="11" t="s">
        <v>30</v>
      </c>
      <c r="R7" s="11" t="s">
        <v>62</v>
      </c>
      <c r="S7" s="11" t="s">
        <v>63</v>
      </c>
    </row>
    <row r="8" spans="2:20" ht="69.75" customHeight="1" x14ac:dyDescent="0.35">
      <c r="B8" s="17">
        <v>1</v>
      </c>
      <c r="C8" s="18" t="s">
        <v>56</v>
      </c>
      <c r="D8" s="18" t="s">
        <v>70</v>
      </c>
      <c r="E8" s="17" t="s">
        <v>26</v>
      </c>
      <c r="F8" s="19" t="s">
        <v>49</v>
      </c>
      <c r="G8" s="17" t="s">
        <v>48</v>
      </c>
      <c r="H8" s="17" t="s">
        <v>52</v>
      </c>
      <c r="I8" s="20">
        <f>'Promedio NC'!C5/'Promedio NC'!$C$3</f>
        <v>0</v>
      </c>
      <c r="J8" s="21">
        <f>SUM(Eventos!C4+Eventos!F4+Eventos!I4)</f>
        <v>0</v>
      </c>
      <c r="K8" s="17" t="s">
        <v>41</v>
      </c>
      <c r="L8" s="21">
        <v>1</v>
      </c>
      <c r="M8" s="21">
        <v>1</v>
      </c>
      <c r="N8" s="20">
        <f>IF(I8&gt;=0.71,5,IF(I8&gt;=0.51,4,IF(I8&gt;=0.21,3,IF(I8&gt;0,2,1))))</f>
        <v>1</v>
      </c>
      <c r="O8" s="22">
        <v>1</v>
      </c>
      <c r="P8" s="23">
        <f>(AVERAGE(L8:M8))*(AVERAGE(N8:O8))</f>
        <v>1</v>
      </c>
      <c r="Q8" s="24" t="str">
        <f>IF(P8&gt;15,"Crítico",IF(P8&gt;8,"Alto",IF(P8&gt;4,"Medio","Bajo")))</f>
        <v>Bajo</v>
      </c>
      <c r="R8" s="17" t="s">
        <v>195</v>
      </c>
      <c r="S8" s="17" t="s">
        <v>80</v>
      </c>
    </row>
    <row r="9" spans="2:20" ht="68.25" customHeight="1" x14ac:dyDescent="0.35">
      <c r="B9" s="17">
        <v>2</v>
      </c>
      <c r="C9" s="18" t="s">
        <v>295</v>
      </c>
      <c r="D9" s="18" t="s">
        <v>79</v>
      </c>
      <c r="E9" s="17" t="s">
        <v>22</v>
      </c>
      <c r="F9" s="19" t="s">
        <v>47</v>
      </c>
      <c r="G9" s="17" t="s">
        <v>54</v>
      </c>
      <c r="H9" s="17" t="s">
        <v>55</v>
      </c>
      <c r="I9" s="20">
        <f>'Promedio NC'!C6/'Promedio NC'!$C$3</f>
        <v>0</v>
      </c>
      <c r="J9" s="21">
        <f>SUM(Eventos!C5+Eventos!F5+Eventos!I5)</f>
        <v>0</v>
      </c>
      <c r="K9" s="17" t="s">
        <v>35</v>
      </c>
      <c r="L9" s="21">
        <v>3</v>
      </c>
      <c r="M9" s="21">
        <v>3</v>
      </c>
      <c r="N9" s="20">
        <f t="shared" ref="N9:N63" si="0">IF(I9&gt;=0.71,5,IF(I9&gt;=0.51,4,IF(I9&gt;=0.21,3,IF(I9&gt;0,2,1))))</f>
        <v>1</v>
      </c>
      <c r="O9" s="22">
        <v>1</v>
      </c>
      <c r="P9" s="23">
        <f t="shared" ref="P9:P63" si="1">(AVERAGE(L9:M9))*(AVERAGE(N9:O9))</f>
        <v>3</v>
      </c>
      <c r="Q9" s="24" t="str">
        <f t="shared" ref="Q9:Q63" si="2">IF(P9&gt;15,"Crítico",IF(P9&gt;8,"Alto",IF(P9&gt;4,"Medio","Bajo")))</f>
        <v>Bajo</v>
      </c>
      <c r="R9" s="17" t="s">
        <v>72</v>
      </c>
      <c r="S9" s="17" t="s">
        <v>156</v>
      </c>
    </row>
    <row r="10" spans="2:20" ht="64" x14ac:dyDescent="0.35">
      <c r="B10" s="17">
        <v>3</v>
      </c>
      <c r="C10" s="18" t="s">
        <v>84</v>
      </c>
      <c r="D10" s="18" t="s">
        <v>83</v>
      </c>
      <c r="E10" s="17" t="s">
        <v>26</v>
      </c>
      <c r="F10" s="19" t="s">
        <v>81</v>
      </c>
      <c r="G10" s="17" t="s">
        <v>48</v>
      </c>
      <c r="H10" s="17" t="s">
        <v>82</v>
      </c>
      <c r="I10" s="20">
        <f>'Promedio NC'!C7/'Promedio NC'!$C$3</f>
        <v>0</v>
      </c>
      <c r="J10" s="21">
        <f>SUM(Eventos!C6+Eventos!F6+Eventos!I6)</f>
        <v>0</v>
      </c>
      <c r="K10" s="17" t="s">
        <v>35</v>
      </c>
      <c r="L10" s="21">
        <v>1</v>
      </c>
      <c r="M10" s="21">
        <v>1</v>
      </c>
      <c r="N10" s="20">
        <f t="shared" si="0"/>
        <v>1</v>
      </c>
      <c r="O10" s="22">
        <v>1</v>
      </c>
      <c r="P10" s="23">
        <f t="shared" si="1"/>
        <v>1</v>
      </c>
      <c r="Q10" s="24" t="str">
        <f t="shared" si="2"/>
        <v>Bajo</v>
      </c>
      <c r="R10" s="17" t="s">
        <v>195</v>
      </c>
      <c r="S10" s="17" t="s">
        <v>164</v>
      </c>
    </row>
    <row r="11" spans="2:20" ht="70.5" customHeight="1" x14ac:dyDescent="0.35">
      <c r="B11" s="17">
        <v>4</v>
      </c>
      <c r="C11" s="18" t="s">
        <v>88</v>
      </c>
      <c r="D11" s="18" t="s">
        <v>59</v>
      </c>
      <c r="E11" s="17" t="s">
        <v>39</v>
      </c>
      <c r="F11" s="25" t="s">
        <v>58</v>
      </c>
      <c r="G11" s="26" t="s">
        <v>48</v>
      </c>
      <c r="H11" s="26" t="s">
        <v>85</v>
      </c>
      <c r="I11" s="20">
        <f>'Promedio NC'!C8/'Promedio NC'!$C$3</f>
        <v>0</v>
      </c>
      <c r="J11" s="21">
        <f>SUM(Eventos!C7+Eventos!F7+Eventos!I7)</f>
        <v>0</v>
      </c>
      <c r="K11" s="17" t="s">
        <v>35</v>
      </c>
      <c r="L11" s="21">
        <v>3</v>
      </c>
      <c r="M11" s="21">
        <v>2</v>
      </c>
      <c r="N11" s="20">
        <f t="shared" si="0"/>
        <v>1</v>
      </c>
      <c r="O11" s="22">
        <v>1</v>
      </c>
      <c r="P11" s="23">
        <f t="shared" si="1"/>
        <v>2.5</v>
      </c>
      <c r="Q11" s="24" t="str">
        <f t="shared" si="2"/>
        <v>Bajo</v>
      </c>
      <c r="R11" s="17" t="s">
        <v>72</v>
      </c>
      <c r="S11" s="17" t="s">
        <v>80</v>
      </c>
    </row>
    <row r="12" spans="2:20" ht="96" customHeight="1" x14ac:dyDescent="0.35">
      <c r="B12" s="17">
        <v>5</v>
      </c>
      <c r="C12" s="18" t="s">
        <v>88</v>
      </c>
      <c r="D12" s="18" t="s">
        <v>59</v>
      </c>
      <c r="E12" s="17" t="s">
        <v>22</v>
      </c>
      <c r="F12" s="25" t="s">
        <v>97</v>
      </c>
      <c r="G12" s="26" t="s">
        <v>44</v>
      </c>
      <c r="H12" s="26" t="s">
        <v>94</v>
      </c>
      <c r="I12" s="20">
        <f>'Promedio NC'!C9/'Promedio NC'!$C$3</f>
        <v>0</v>
      </c>
      <c r="J12" s="21">
        <f>SUM(Eventos!C8+Eventos!F8+Eventos!I8)</f>
        <v>0</v>
      </c>
      <c r="K12" s="17" t="s">
        <v>41</v>
      </c>
      <c r="L12" s="21">
        <v>5</v>
      </c>
      <c r="M12" s="21">
        <v>5</v>
      </c>
      <c r="N12" s="20">
        <f t="shared" si="0"/>
        <v>1</v>
      </c>
      <c r="O12" s="22">
        <v>1</v>
      </c>
      <c r="P12" s="23">
        <f t="shared" si="1"/>
        <v>5</v>
      </c>
      <c r="Q12" s="24" t="str">
        <f t="shared" si="2"/>
        <v>Medio</v>
      </c>
      <c r="R12" s="17" t="s">
        <v>292</v>
      </c>
      <c r="S12" s="17" t="s">
        <v>156</v>
      </c>
    </row>
    <row r="13" spans="2:20" ht="67.5" customHeight="1" x14ac:dyDescent="0.35">
      <c r="B13" s="17">
        <v>6</v>
      </c>
      <c r="C13" s="18" t="s">
        <v>88</v>
      </c>
      <c r="D13" s="18" t="s">
        <v>59</v>
      </c>
      <c r="E13" s="17" t="s">
        <v>22</v>
      </c>
      <c r="F13" s="25" t="s">
        <v>89</v>
      </c>
      <c r="G13" s="26" t="s">
        <v>44</v>
      </c>
      <c r="H13" s="26" t="s">
        <v>86</v>
      </c>
      <c r="I13" s="20">
        <f>'Promedio NC'!C10/'Promedio NC'!$C$3</f>
        <v>0</v>
      </c>
      <c r="J13" s="21">
        <f>SUM(Eventos!C9+Eventos!F9+Eventos!I9)</f>
        <v>0</v>
      </c>
      <c r="K13" s="17" t="s">
        <v>41</v>
      </c>
      <c r="L13" s="21">
        <v>5</v>
      </c>
      <c r="M13" s="21">
        <v>5</v>
      </c>
      <c r="N13" s="20">
        <f t="shared" si="0"/>
        <v>1</v>
      </c>
      <c r="O13" s="22">
        <v>1</v>
      </c>
      <c r="P13" s="23">
        <f t="shared" si="1"/>
        <v>5</v>
      </c>
      <c r="Q13" s="24" t="str">
        <f t="shared" si="2"/>
        <v>Medio</v>
      </c>
      <c r="R13" s="17" t="s">
        <v>74</v>
      </c>
      <c r="S13" s="17" t="s">
        <v>156</v>
      </c>
    </row>
    <row r="14" spans="2:20" ht="80" x14ac:dyDescent="0.35">
      <c r="B14" s="17">
        <v>7</v>
      </c>
      <c r="C14" s="18" t="s">
        <v>88</v>
      </c>
      <c r="D14" s="18" t="s">
        <v>59</v>
      </c>
      <c r="E14" s="17" t="s">
        <v>25</v>
      </c>
      <c r="F14" s="25" t="s">
        <v>186</v>
      </c>
      <c r="G14" s="26" t="s">
        <v>44</v>
      </c>
      <c r="H14" s="26" t="s">
        <v>86</v>
      </c>
      <c r="I14" s="20">
        <f>'Promedio NC'!C11/'Promedio NC'!$C$3</f>
        <v>0</v>
      </c>
      <c r="J14" s="21">
        <f>SUM(Eventos!C10+Eventos!F10+Eventos!I10)</f>
        <v>0</v>
      </c>
      <c r="K14" s="17" t="s">
        <v>41</v>
      </c>
      <c r="L14" s="21">
        <v>5</v>
      </c>
      <c r="M14" s="21">
        <v>5</v>
      </c>
      <c r="N14" s="20">
        <f t="shared" si="0"/>
        <v>1</v>
      </c>
      <c r="O14" s="22">
        <v>1</v>
      </c>
      <c r="P14" s="23">
        <f t="shared" si="1"/>
        <v>5</v>
      </c>
      <c r="Q14" s="24" t="str">
        <f t="shared" si="2"/>
        <v>Medio</v>
      </c>
      <c r="R14" s="17" t="s">
        <v>74</v>
      </c>
      <c r="S14" s="17" t="s">
        <v>156</v>
      </c>
    </row>
    <row r="15" spans="2:20" ht="80" x14ac:dyDescent="0.35">
      <c r="B15" s="17">
        <v>8</v>
      </c>
      <c r="C15" s="18" t="s">
        <v>88</v>
      </c>
      <c r="D15" s="18" t="s">
        <v>59</v>
      </c>
      <c r="E15" s="17" t="s">
        <v>39</v>
      </c>
      <c r="F15" s="25" t="s">
        <v>91</v>
      </c>
      <c r="G15" s="26" t="s">
        <v>44</v>
      </c>
      <c r="H15" s="26" t="s">
        <v>87</v>
      </c>
      <c r="I15" s="20">
        <f>'Promedio NC'!C12/'Promedio NC'!$C$3</f>
        <v>0</v>
      </c>
      <c r="J15" s="21">
        <f>SUM(Eventos!C11+Eventos!F11+Eventos!I11)</f>
        <v>0</v>
      </c>
      <c r="K15" s="17" t="s">
        <v>35</v>
      </c>
      <c r="L15" s="21">
        <v>5</v>
      </c>
      <c r="M15" s="21">
        <v>5</v>
      </c>
      <c r="N15" s="20">
        <f t="shared" si="0"/>
        <v>1</v>
      </c>
      <c r="O15" s="22">
        <v>1</v>
      </c>
      <c r="P15" s="23">
        <f t="shared" si="1"/>
        <v>5</v>
      </c>
      <c r="Q15" s="24" t="str">
        <f t="shared" si="2"/>
        <v>Medio</v>
      </c>
      <c r="R15" s="17" t="s">
        <v>74</v>
      </c>
      <c r="S15" s="17" t="s">
        <v>156</v>
      </c>
    </row>
    <row r="16" spans="2:20" ht="105.75" customHeight="1" x14ac:dyDescent="0.35">
      <c r="B16" s="17">
        <v>9</v>
      </c>
      <c r="C16" s="18" t="s">
        <v>88</v>
      </c>
      <c r="D16" s="18" t="s">
        <v>59</v>
      </c>
      <c r="E16" s="17" t="s">
        <v>26</v>
      </c>
      <c r="F16" s="19" t="s">
        <v>194</v>
      </c>
      <c r="G16" s="17" t="s">
        <v>44</v>
      </c>
      <c r="H16" s="17" t="s">
        <v>90</v>
      </c>
      <c r="I16" s="20">
        <f>'Promedio NC'!C13/'Promedio NC'!$C$3</f>
        <v>0</v>
      </c>
      <c r="J16" s="21">
        <f>SUM(Eventos!C12+Eventos!F12+Eventos!I12)</f>
        <v>0</v>
      </c>
      <c r="K16" s="17" t="s">
        <v>41</v>
      </c>
      <c r="L16" s="21">
        <v>5</v>
      </c>
      <c r="M16" s="21">
        <v>5</v>
      </c>
      <c r="N16" s="20">
        <f t="shared" si="0"/>
        <v>1</v>
      </c>
      <c r="O16" s="22">
        <v>1</v>
      </c>
      <c r="P16" s="23">
        <f t="shared" si="1"/>
        <v>5</v>
      </c>
      <c r="Q16" s="24" t="str">
        <f t="shared" si="2"/>
        <v>Medio</v>
      </c>
      <c r="R16" s="17" t="s">
        <v>72</v>
      </c>
      <c r="S16" s="17" t="s">
        <v>156</v>
      </c>
    </row>
    <row r="17" spans="2:19" ht="64" x14ac:dyDescent="0.35">
      <c r="B17" s="17">
        <v>10</v>
      </c>
      <c r="C17" s="18" t="s">
        <v>92</v>
      </c>
      <c r="D17" s="18" t="s">
        <v>93</v>
      </c>
      <c r="E17" s="17" t="s">
        <v>39</v>
      </c>
      <c r="F17" s="19" t="s">
        <v>98</v>
      </c>
      <c r="G17" s="17" t="s">
        <v>95</v>
      </c>
      <c r="H17" s="17" t="s">
        <v>99</v>
      </c>
      <c r="I17" s="20">
        <f>'Promedio NC'!C14/'Promedio NC'!$C$3</f>
        <v>0</v>
      </c>
      <c r="J17" s="21">
        <f>SUM(Eventos!C13+Eventos!F13+Eventos!I13)</f>
        <v>0</v>
      </c>
      <c r="K17" s="17" t="s">
        <v>41</v>
      </c>
      <c r="L17" s="21">
        <v>3</v>
      </c>
      <c r="M17" s="21">
        <v>3</v>
      </c>
      <c r="N17" s="20">
        <f t="shared" si="0"/>
        <v>1</v>
      </c>
      <c r="O17" s="22">
        <v>1</v>
      </c>
      <c r="P17" s="23">
        <f t="shared" si="1"/>
        <v>3</v>
      </c>
      <c r="Q17" s="24" t="str">
        <f t="shared" si="2"/>
        <v>Bajo</v>
      </c>
      <c r="R17" s="17" t="s">
        <v>74</v>
      </c>
      <c r="S17" s="17" t="s">
        <v>80</v>
      </c>
    </row>
    <row r="18" spans="2:19" ht="64" x14ac:dyDescent="0.35">
      <c r="B18" s="17">
        <v>11</v>
      </c>
      <c r="C18" s="18" t="s">
        <v>92</v>
      </c>
      <c r="D18" s="18" t="s">
        <v>93</v>
      </c>
      <c r="E18" s="17" t="s">
        <v>39</v>
      </c>
      <c r="F18" s="19" t="s">
        <v>187</v>
      </c>
      <c r="G18" s="17" t="s">
        <v>95</v>
      </c>
      <c r="H18" s="17" t="s">
        <v>96</v>
      </c>
      <c r="I18" s="20">
        <f>'Promedio NC'!C15/'Promedio NC'!$C$3</f>
        <v>0</v>
      </c>
      <c r="J18" s="21">
        <f>SUM(Eventos!C14+Eventos!F14+Eventos!I14)</f>
        <v>0</v>
      </c>
      <c r="K18" s="17" t="s">
        <v>35</v>
      </c>
      <c r="L18" s="21">
        <v>2</v>
      </c>
      <c r="M18" s="21">
        <v>1</v>
      </c>
      <c r="N18" s="20">
        <f t="shared" si="0"/>
        <v>1</v>
      </c>
      <c r="O18" s="22">
        <v>1</v>
      </c>
      <c r="P18" s="23">
        <f t="shared" si="1"/>
        <v>1.5</v>
      </c>
      <c r="Q18" s="24" t="str">
        <f t="shared" si="2"/>
        <v>Bajo</v>
      </c>
      <c r="R18" s="17" t="s">
        <v>195</v>
      </c>
      <c r="S18" s="17" t="s">
        <v>80</v>
      </c>
    </row>
    <row r="19" spans="2:19" ht="58.5" customHeight="1" x14ac:dyDescent="0.35">
      <c r="B19" s="17">
        <v>12</v>
      </c>
      <c r="C19" s="18" t="s">
        <v>104</v>
      </c>
      <c r="D19" s="18" t="s">
        <v>103</v>
      </c>
      <c r="E19" s="17" t="s">
        <v>39</v>
      </c>
      <c r="F19" s="25" t="s">
        <v>100</v>
      </c>
      <c r="G19" s="26" t="s">
        <v>101</v>
      </c>
      <c r="H19" s="26" t="s">
        <v>102</v>
      </c>
      <c r="I19" s="20">
        <f>'Promedio NC'!C16/'Promedio NC'!$C$3</f>
        <v>3.3333333333333333E-2</v>
      </c>
      <c r="J19" s="21">
        <f>SUM(Eventos!C15+Eventos!F15+Eventos!I15)</f>
        <v>0</v>
      </c>
      <c r="K19" s="17" t="s">
        <v>34</v>
      </c>
      <c r="L19" s="21">
        <v>3</v>
      </c>
      <c r="M19" s="21">
        <v>3</v>
      </c>
      <c r="N19" s="20">
        <f t="shared" si="0"/>
        <v>2</v>
      </c>
      <c r="O19" s="22">
        <v>1</v>
      </c>
      <c r="P19" s="23">
        <f t="shared" si="1"/>
        <v>4.5</v>
      </c>
      <c r="Q19" s="24" t="str">
        <f t="shared" si="2"/>
        <v>Medio</v>
      </c>
      <c r="R19" s="17" t="s">
        <v>293</v>
      </c>
      <c r="S19" s="17" t="s">
        <v>156</v>
      </c>
    </row>
    <row r="20" spans="2:19" ht="99.75" customHeight="1" x14ac:dyDescent="0.35">
      <c r="B20" s="17">
        <v>13</v>
      </c>
      <c r="C20" s="18" t="s">
        <v>105</v>
      </c>
      <c r="D20" s="18" t="s">
        <v>106</v>
      </c>
      <c r="E20" s="17" t="s">
        <v>39</v>
      </c>
      <c r="F20" s="19" t="s">
        <v>107</v>
      </c>
      <c r="G20" s="17" t="s">
        <v>109</v>
      </c>
      <c r="H20" s="17" t="s">
        <v>108</v>
      </c>
      <c r="I20" s="20">
        <f>'Promedio NC'!C17/'Promedio NC'!$C$3</f>
        <v>8.3333333333333332E-3</v>
      </c>
      <c r="J20" s="21">
        <f>SUM(Eventos!C16+Eventos!F16+Eventos!I16)</f>
        <v>0</v>
      </c>
      <c r="K20" s="17" t="s">
        <v>34</v>
      </c>
      <c r="L20" s="21">
        <v>4</v>
      </c>
      <c r="M20" s="21">
        <v>4</v>
      </c>
      <c r="N20" s="20">
        <f t="shared" si="0"/>
        <v>2</v>
      </c>
      <c r="O20" s="22">
        <v>1</v>
      </c>
      <c r="P20" s="23">
        <f t="shared" si="1"/>
        <v>6</v>
      </c>
      <c r="Q20" s="24" t="str">
        <f t="shared" si="2"/>
        <v>Medio</v>
      </c>
      <c r="R20" s="17" t="s">
        <v>74</v>
      </c>
      <c r="S20" s="17" t="s">
        <v>156</v>
      </c>
    </row>
    <row r="21" spans="2:19" ht="120" customHeight="1" x14ac:dyDescent="0.35">
      <c r="B21" s="17">
        <v>14</v>
      </c>
      <c r="C21" s="18" t="s">
        <v>111</v>
      </c>
      <c r="D21" s="18" t="s">
        <v>110</v>
      </c>
      <c r="E21" s="17" t="s">
        <v>39</v>
      </c>
      <c r="F21" s="25" t="s">
        <v>113</v>
      </c>
      <c r="G21" s="26" t="s">
        <v>112</v>
      </c>
      <c r="H21" s="26" t="s">
        <v>114</v>
      </c>
      <c r="I21" s="20">
        <f>'Promedio NC'!C18/'Promedio NC'!$C$3</f>
        <v>6.6666666666666666E-2</v>
      </c>
      <c r="J21" s="21">
        <f>SUM(Eventos!C17+Eventos!F17+Eventos!I17)</f>
        <v>0</v>
      </c>
      <c r="K21" s="17" t="s">
        <v>34</v>
      </c>
      <c r="L21" s="21">
        <v>5</v>
      </c>
      <c r="M21" s="21">
        <v>5</v>
      </c>
      <c r="N21" s="20">
        <f t="shared" si="0"/>
        <v>2</v>
      </c>
      <c r="O21" s="22">
        <v>1</v>
      </c>
      <c r="P21" s="23">
        <f t="shared" si="1"/>
        <v>7.5</v>
      </c>
      <c r="Q21" s="24" t="str">
        <f t="shared" si="2"/>
        <v>Medio</v>
      </c>
      <c r="R21" s="17" t="s">
        <v>294</v>
      </c>
      <c r="S21" s="17" t="s">
        <v>156</v>
      </c>
    </row>
    <row r="22" spans="2:19" ht="160.5" customHeight="1" x14ac:dyDescent="0.35">
      <c r="B22" s="17">
        <v>15</v>
      </c>
      <c r="C22" s="18" t="s">
        <v>111</v>
      </c>
      <c r="D22" s="18" t="s">
        <v>115</v>
      </c>
      <c r="E22" s="17" t="s">
        <v>39</v>
      </c>
      <c r="F22" s="25" t="s">
        <v>116</v>
      </c>
      <c r="G22" s="26" t="s">
        <v>112</v>
      </c>
      <c r="H22" s="26" t="s">
        <v>188</v>
      </c>
      <c r="I22" s="20">
        <f>'Promedio NC'!C19/'Promedio NC'!$C$3</f>
        <v>0</v>
      </c>
      <c r="J22" s="21">
        <f>SUM(Eventos!C18+Eventos!F18+Eventos!I18)</f>
        <v>0</v>
      </c>
      <c r="K22" s="17" t="s">
        <v>34</v>
      </c>
      <c r="L22" s="21">
        <v>5</v>
      </c>
      <c r="M22" s="21">
        <v>5</v>
      </c>
      <c r="N22" s="20">
        <f t="shared" si="0"/>
        <v>1</v>
      </c>
      <c r="O22" s="22">
        <v>1</v>
      </c>
      <c r="P22" s="23">
        <f t="shared" si="1"/>
        <v>5</v>
      </c>
      <c r="Q22" s="24" t="str">
        <f t="shared" si="2"/>
        <v>Medio</v>
      </c>
      <c r="R22" s="17" t="s">
        <v>294</v>
      </c>
      <c r="S22" s="17" t="s">
        <v>156</v>
      </c>
    </row>
    <row r="23" spans="2:19" ht="95.25" customHeight="1" x14ac:dyDescent="0.35">
      <c r="B23" s="17">
        <v>16</v>
      </c>
      <c r="C23" s="18" t="s">
        <v>117</v>
      </c>
      <c r="D23" s="18" t="s">
        <v>129</v>
      </c>
      <c r="E23" s="17" t="s">
        <v>39</v>
      </c>
      <c r="F23" s="25" t="s">
        <v>189</v>
      </c>
      <c r="G23" s="26" t="s">
        <v>118</v>
      </c>
      <c r="H23" s="26" t="s">
        <v>190</v>
      </c>
      <c r="I23" s="20">
        <f>'Promedio NC'!C20/'Promedio NC'!$C$3</f>
        <v>0</v>
      </c>
      <c r="J23" s="21">
        <f>SUM(Eventos!C19+Eventos!F19+Eventos!I19)</f>
        <v>0</v>
      </c>
      <c r="K23" s="17" t="s">
        <v>34</v>
      </c>
      <c r="L23" s="21">
        <v>5</v>
      </c>
      <c r="M23" s="21">
        <v>4</v>
      </c>
      <c r="N23" s="20">
        <f t="shared" si="0"/>
        <v>1</v>
      </c>
      <c r="O23" s="22">
        <v>1</v>
      </c>
      <c r="P23" s="23">
        <f t="shared" si="1"/>
        <v>4.5</v>
      </c>
      <c r="Q23" s="24" t="str">
        <f t="shared" si="2"/>
        <v>Medio</v>
      </c>
      <c r="R23" s="17" t="s">
        <v>72</v>
      </c>
      <c r="S23" s="17" t="s">
        <v>156</v>
      </c>
    </row>
    <row r="24" spans="2:19" ht="64" x14ac:dyDescent="0.35">
      <c r="B24" s="17">
        <v>17</v>
      </c>
      <c r="C24" s="18" t="s">
        <v>120</v>
      </c>
      <c r="D24" s="18" t="s">
        <v>119</v>
      </c>
      <c r="E24" s="17" t="s">
        <v>39</v>
      </c>
      <c r="F24" s="25" t="s">
        <v>121</v>
      </c>
      <c r="G24" s="26" t="s">
        <v>122</v>
      </c>
      <c r="H24" s="26" t="s">
        <v>123</v>
      </c>
      <c r="I24" s="20">
        <f>'Promedio NC'!C21/'Promedio NC'!$C$3</f>
        <v>8.3333333333333332E-3</v>
      </c>
      <c r="J24" s="21">
        <f>SUM(Eventos!C20+Eventos!F20+Eventos!I20)</f>
        <v>0</v>
      </c>
      <c r="K24" s="17" t="s">
        <v>34</v>
      </c>
      <c r="L24" s="21">
        <v>3</v>
      </c>
      <c r="M24" s="21">
        <v>2</v>
      </c>
      <c r="N24" s="20">
        <f t="shared" si="0"/>
        <v>2</v>
      </c>
      <c r="O24" s="22">
        <v>1</v>
      </c>
      <c r="P24" s="23">
        <f t="shared" si="1"/>
        <v>3.75</v>
      </c>
      <c r="Q24" s="24" t="str">
        <f t="shared" si="2"/>
        <v>Bajo</v>
      </c>
      <c r="R24" s="17" t="s">
        <v>72</v>
      </c>
      <c r="S24" s="17" t="s">
        <v>156</v>
      </c>
    </row>
    <row r="25" spans="2:19" ht="58.5" customHeight="1" x14ac:dyDescent="0.35">
      <c r="B25" s="17">
        <v>18</v>
      </c>
      <c r="C25" s="18" t="s">
        <v>124</v>
      </c>
      <c r="D25" s="18" t="s">
        <v>125</v>
      </c>
      <c r="E25" s="17" t="s">
        <v>39</v>
      </c>
      <c r="F25" s="25" t="s">
        <v>127</v>
      </c>
      <c r="G25" s="26" t="s">
        <v>128</v>
      </c>
      <c r="H25" s="26" t="s">
        <v>126</v>
      </c>
      <c r="I25" s="20">
        <f>'Promedio NC'!C22/'Promedio NC'!$C$3</f>
        <v>0</v>
      </c>
      <c r="J25" s="21">
        <f>SUM(Eventos!C21+Eventos!F21+Eventos!I21)</f>
        <v>0</v>
      </c>
      <c r="K25" s="17" t="s">
        <v>34</v>
      </c>
      <c r="L25" s="21">
        <v>5</v>
      </c>
      <c r="M25" s="21">
        <v>4</v>
      </c>
      <c r="N25" s="20">
        <f t="shared" si="0"/>
        <v>1</v>
      </c>
      <c r="O25" s="22">
        <v>1</v>
      </c>
      <c r="P25" s="23">
        <f t="shared" si="1"/>
        <v>4.5</v>
      </c>
      <c r="Q25" s="24" t="str">
        <f t="shared" si="2"/>
        <v>Medio</v>
      </c>
      <c r="R25" s="17" t="s">
        <v>72</v>
      </c>
      <c r="S25" s="17" t="s">
        <v>156</v>
      </c>
    </row>
    <row r="26" spans="2:19" ht="64" x14ac:dyDescent="0.35">
      <c r="B26" s="17">
        <v>19</v>
      </c>
      <c r="C26" s="18" t="s">
        <v>131</v>
      </c>
      <c r="D26" s="18" t="s">
        <v>130</v>
      </c>
      <c r="E26" s="17" t="s">
        <v>39</v>
      </c>
      <c r="F26" s="19" t="s">
        <v>132</v>
      </c>
      <c r="G26" s="17" t="s">
        <v>133</v>
      </c>
      <c r="H26" s="17" t="s">
        <v>134</v>
      </c>
      <c r="I26" s="20">
        <f>'Promedio NC'!C23/'Promedio NC'!$C$3</f>
        <v>0</v>
      </c>
      <c r="J26" s="21">
        <f>SUM(Eventos!C22+Eventos!F22+Eventos!I22)</f>
        <v>0</v>
      </c>
      <c r="K26" s="17" t="s">
        <v>34</v>
      </c>
      <c r="L26" s="21">
        <v>3</v>
      </c>
      <c r="M26" s="21">
        <v>4</v>
      </c>
      <c r="N26" s="20">
        <f t="shared" si="0"/>
        <v>1</v>
      </c>
      <c r="O26" s="22">
        <v>1</v>
      </c>
      <c r="P26" s="23">
        <f t="shared" si="1"/>
        <v>3.5</v>
      </c>
      <c r="Q26" s="24" t="str">
        <f t="shared" si="2"/>
        <v>Bajo</v>
      </c>
      <c r="R26" s="17" t="s">
        <v>195</v>
      </c>
      <c r="S26" s="17" t="s">
        <v>80</v>
      </c>
    </row>
    <row r="27" spans="2:19" ht="81" customHeight="1" x14ac:dyDescent="0.35">
      <c r="B27" s="17">
        <v>20</v>
      </c>
      <c r="C27" s="18" t="s">
        <v>191</v>
      </c>
      <c r="D27" s="18" t="s">
        <v>135</v>
      </c>
      <c r="E27" s="17" t="s">
        <v>39</v>
      </c>
      <c r="F27" s="25" t="s">
        <v>138</v>
      </c>
      <c r="G27" s="26" t="s">
        <v>136</v>
      </c>
      <c r="H27" s="26" t="s">
        <v>137</v>
      </c>
      <c r="I27" s="20">
        <f>'Promedio NC'!C24/'Promedio NC'!$C$3</f>
        <v>8.3333333333333332E-3</v>
      </c>
      <c r="J27" s="21">
        <f>SUM(Eventos!C23+Eventos!F23+Eventos!I23)</f>
        <v>0</v>
      </c>
      <c r="K27" s="17" t="s">
        <v>34</v>
      </c>
      <c r="L27" s="21">
        <v>2</v>
      </c>
      <c r="M27" s="21">
        <v>4</v>
      </c>
      <c r="N27" s="20">
        <f t="shared" si="0"/>
        <v>2</v>
      </c>
      <c r="O27" s="22">
        <v>1</v>
      </c>
      <c r="P27" s="23">
        <f t="shared" si="1"/>
        <v>4.5</v>
      </c>
      <c r="Q27" s="24" t="str">
        <f t="shared" si="2"/>
        <v>Medio</v>
      </c>
      <c r="R27" s="17" t="s">
        <v>72</v>
      </c>
      <c r="S27" s="17" t="s">
        <v>156</v>
      </c>
    </row>
    <row r="28" spans="2:19" ht="97.5" customHeight="1" x14ac:dyDescent="0.35">
      <c r="B28" s="17">
        <v>21</v>
      </c>
      <c r="C28" s="18" t="s">
        <v>139</v>
      </c>
      <c r="D28" s="18" t="s">
        <v>140</v>
      </c>
      <c r="E28" s="17" t="s">
        <v>22</v>
      </c>
      <c r="F28" s="25" t="s">
        <v>143</v>
      </c>
      <c r="G28" s="26" t="s">
        <v>141</v>
      </c>
      <c r="H28" s="26" t="s">
        <v>142</v>
      </c>
      <c r="I28" s="20">
        <f>'Promedio NC'!C25/'Promedio NC'!$C$3</f>
        <v>0</v>
      </c>
      <c r="J28" s="21">
        <f>SUM(Eventos!C24+Eventos!F24+Eventos!I24)</f>
        <v>0</v>
      </c>
      <c r="K28" s="17" t="s">
        <v>34</v>
      </c>
      <c r="L28" s="21">
        <v>4</v>
      </c>
      <c r="M28" s="21">
        <v>3</v>
      </c>
      <c r="N28" s="20">
        <f t="shared" si="0"/>
        <v>1</v>
      </c>
      <c r="O28" s="22">
        <v>1</v>
      </c>
      <c r="P28" s="23">
        <f t="shared" si="1"/>
        <v>3.5</v>
      </c>
      <c r="Q28" s="24" t="str">
        <f t="shared" si="2"/>
        <v>Bajo</v>
      </c>
      <c r="R28" s="17" t="s">
        <v>72</v>
      </c>
      <c r="S28" s="17" t="s">
        <v>156</v>
      </c>
    </row>
    <row r="29" spans="2:19" ht="109.5" customHeight="1" x14ac:dyDescent="0.35">
      <c r="B29" s="17">
        <v>22</v>
      </c>
      <c r="C29" s="18" t="s">
        <v>144</v>
      </c>
      <c r="D29" s="18" t="s">
        <v>145</v>
      </c>
      <c r="E29" s="17" t="s">
        <v>39</v>
      </c>
      <c r="F29" s="25" t="s">
        <v>146</v>
      </c>
      <c r="G29" s="26" t="s">
        <v>147</v>
      </c>
      <c r="H29" s="26" t="s">
        <v>148</v>
      </c>
      <c r="I29" s="20">
        <f>'Promedio NC'!C26/'Promedio NC'!$C$3</f>
        <v>7.4999999999999997E-2</v>
      </c>
      <c r="J29" s="21">
        <f>SUM(Eventos!C25+Eventos!F25+Eventos!I25)</f>
        <v>0</v>
      </c>
      <c r="K29" s="17" t="s">
        <v>34</v>
      </c>
      <c r="L29" s="21">
        <v>4</v>
      </c>
      <c r="M29" s="21">
        <v>4</v>
      </c>
      <c r="N29" s="20">
        <f t="shared" si="0"/>
        <v>2</v>
      </c>
      <c r="O29" s="22">
        <v>1</v>
      </c>
      <c r="P29" s="23">
        <f t="shared" si="1"/>
        <v>6</v>
      </c>
      <c r="Q29" s="24" t="str">
        <f t="shared" si="2"/>
        <v>Medio</v>
      </c>
      <c r="R29" s="17" t="s">
        <v>74</v>
      </c>
      <c r="S29" s="17" t="s">
        <v>156</v>
      </c>
    </row>
    <row r="30" spans="2:19" ht="108.75" customHeight="1" x14ac:dyDescent="0.35">
      <c r="B30" s="17">
        <v>23</v>
      </c>
      <c r="C30" s="18" t="s">
        <v>296</v>
      </c>
      <c r="D30" s="18" t="s">
        <v>149</v>
      </c>
      <c r="E30" s="17" t="s">
        <v>22</v>
      </c>
      <c r="F30" s="19" t="s">
        <v>151</v>
      </c>
      <c r="G30" s="17" t="s">
        <v>150</v>
      </c>
      <c r="H30" s="17" t="s">
        <v>134</v>
      </c>
      <c r="I30" s="20">
        <f>'Promedio NC'!C27/'Promedio NC'!$C$3</f>
        <v>0</v>
      </c>
      <c r="J30" s="21">
        <f>SUM(Eventos!C26+Eventos!F26+Eventos!I26)</f>
        <v>0</v>
      </c>
      <c r="K30" s="17" t="s">
        <v>34</v>
      </c>
      <c r="L30" s="21">
        <v>3</v>
      </c>
      <c r="M30" s="21">
        <v>4</v>
      </c>
      <c r="N30" s="20">
        <f t="shared" si="0"/>
        <v>1</v>
      </c>
      <c r="O30" s="22">
        <v>1</v>
      </c>
      <c r="P30" s="23">
        <f t="shared" si="1"/>
        <v>3.5</v>
      </c>
      <c r="Q30" s="24" t="str">
        <f t="shared" si="2"/>
        <v>Bajo</v>
      </c>
      <c r="R30" s="17" t="s">
        <v>195</v>
      </c>
      <c r="S30" s="17" t="s">
        <v>80</v>
      </c>
    </row>
    <row r="31" spans="2:19" s="37" customFormat="1" ht="64" x14ac:dyDescent="0.35">
      <c r="B31" s="17">
        <v>24</v>
      </c>
      <c r="C31" s="38" t="s">
        <v>196</v>
      </c>
      <c r="D31" s="38" t="s">
        <v>197</v>
      </c>
      <c r="E31" s="38" t="s">
        <v>22</v>
      </c>
      <c r="F31" s="19" t="s">
        <v>198</v>
      </c>
      <c r="G31" s="38" t="s">
        <v>199</v>
      </c>
      <c r="H31" s="38" t="s">
        <v>200</v>
      </c>
      <c r="I31" s="20">
        <f>'Promedio NC'!C28/'Promedio NC'!$C$3</f>
        <v>0</v>
      </c>
      <c r="J31" s="21">
        <f>SUM(Eventos!C27+Eventos!F27+Eventos!I27)</f>
        <v>0</v>
      </c>
      <c r="K31" s="38" t="s">
        <v>34</v>
      </c>
      <c r="L31" s="21">
        <v>3</v>
      </c>
      <c r="M31" s="21">
        <v>3</v>
      </c>
      <c r="N31" s="20">
        <f>IF(I31&gt;=0.71,5,IF(I31&gt;=0.51,4,IF(I31&gt;=0.21,3,IF(I31&gt;0,2,1))))</f>
        <v>1</v>
      </c>
      <c r="O31" s="22">
        <v>1</v>
      </c>
      <c r="P31" s="39">
        <f>(AVERAGE(L31:M31))*(AVERAGE(N31:O31))</f>
        <v>3</v>
      </c>
      <c r="Q31" s="24" t="str">
        <f t="shared" si="2"/>
        <v>Bajo</v>
      </c>
      <c r="R31" s="38" t="s">
        <v>195</v>
      </c>
      <c r="S31" s="38" t="s">
        <v>201</v>
      </c>
    </row>
    <row r="32" spans="2:19" s="37" customFormat="1" ht="75" customHeight="1" x14ac:dyDescent="0.35">
      <c r="B32" s="17">
        <v>25</v>
      </c>
      <c r="C32" s="38" t="s">
        <v>202</v>
      </c>
      <c r="D32" s="38" t="s">
        <v>203</v>
      </c>
      <c r="E32" s="38" t="s">
        <v>22</v>
      </c>
      <c r="F32" s="19" t="s">
        <v>204</v>
      </c>
      <c r="G32" s="38" t="s">
        <v>199</v>
      </c>
      <c r="H32" s="38" t="s">
        <v>200</v>
      </c>
      <c r="I32" s="20">
        <f>'Promedio NC'!C29/'Promedio NC'!$C$3</f>
        <v>0.13333333333333333</v>
      </c>
      <c r="J32" s="21">
        <f>SUM(Eventos!C28+Eventos!F28+Eventos!I28)</f>
        <v>0</v>
      </c>
      <c r="K32" s="38" t="s">
        <v>34</v>
      </c>
      <c r="L32" s="21">
        <v>4</v>
      </c>
      <c r="M32" s="21">
        <v>4</v>
      </c>
      <c r="N32" s="20">
        <f>IF(I32&gt;=0.71,5,IF(I32&gt;=0.51,4,IF(I32&gt;=0.21,3,IF(I32&gt;0,2,1))))</f>
        <v>2</v>
      </c>
      <c r="O32" s="22">
        <v>1</v>
      </c>
      <c r="P32" s="39">
        <f>(AVERAGE(L32:M32))*(AVERAGE(N32:O32))</f>
        <v>6</v>
      </c>
      <c r="Q32" s="24" t="str">
        <f>IF(P32&gt;15,"Crítico",IF(P32&gt;8,"Alto",IF(P32&gt;4,"Medio","Bajo")))</f>
        <v>Medio</v>
      </c>
      <c r="R32" s="38" t="s">
        <v>72</v>
      </c>
      <c r="S32" s="38" t="s">
        <v>156</v>
      </c>
    </row>
    <row r="33" spans="2:19" s="37" customFormat="1" ht="64" x14ac:dyDescent="0.35">
      <c r="B33" s="17">
        <v>26</v>
      </c>
      <c r="C33" s="38" t="s">
        <v>205</v>
      </c>
      <c r="D33" s="38" t="s">
        <v>206</v>
      </c>
      <c r="E33" s="38" t="s">
        <v>39</v>
      </c>
      <c r="F33" s="19" t="s">
        <v>207</v>
      </c>
      <c r="G33" s="38" t="s">
        <v>208</v>
      </c>
      <c r="H33" s="38" t="s">
        <v>209</v>
      </c>
      <c r="I33" s="20">
        <f>'Promedio NC'!C30/'Promedio NC'!$C$3</f>
        <v>0</v>
      </c>
      <c r="J33" s="21">
        <f>SUM(Eventos!C29+Eventos!F29+Eventos!I29)</f>
        <v>0</v>
      </c>
      <c r="K33" s="38" t="s">
        <v>34</v>
      </c>
      <c r="L33" s="21">
        <v>4</v>
      </c>
      <c r="M33" s="21">
        <v>3</v>
      </c>
      <c r="N33" s="20">
        <f t="shared" ref="N33:N56" si="3">IF(I33&gt;=0.71,5,IF(I33&gt;=0.51,4,IF(I33&gt;=0.21,3,IF(I33&gt;0,2,1))))</f>
        <v>1</v>
      </c>
      <c r="O33" s="22">
        <v>1</v>
      </c>
      <c r="P33" s="39">
        <f t="shared" ref="P33:P56" si="4">(AVERAGE(L33:M33))*(AVERAGE(N33:O33))</f>
        <v>3.5</v>
      </c>
      <c r="Q33" s="24" t="str">
        <f t="shared" si="2"/>
        <v>Bajo</v>
      </c>
      <c r="R33" s="38" t="s">
        <v>72</v>
      </c>
      <c r="S33" s="38" t="s">
        <v>156</v>
      </c>
    </row>
    <row r="34" spans="2:19" s="37" customFormat="1" ht="73.5" customHeight="1" x14ac:dyDescent="0.35">
      <c r="B34" s="17">
        <v>27</v>
      </c>
      <c r="C34" s="38" t="s">
        <v>210</v>
      </c>
      <c r="D34" s="38" t="s">
        <v>211</v>
      </c>
      <c r="E34" s="38" t="s">
        <v>22</v>
      </c>
      <c r="F34" s="19" t="s">
        <v>212</v>
      </c>
      <c r="G34" s="38" t="s">
        <v>208</v>
      </c>
      <c r="H34" s="38" t="s">
        <v>200</v>
      </c>
      <c r="I34" s="20">
        <f>'Promedio NC'!C31/'Promedio NC'!$C$3</f>
        <v>5.8333333333333334E-2</v>
      </c>
      <c r="J34" s="21">
        <f>SUM(Eventos!C30+Eventos!F30+Eventos!I30)</f>
        <v>1</v>
      </c>
      <c r="K34" s="38" t="s">
        <v>34</v>
      </c>
      <c r="L34" s="21">
        <v>5</v>
      </c>
      <c r="M34" s="21">
        <v>4</v>
      </c>
      <c r="N34" s="20">
        <f t="shared" si="3"/>
        <v>2</v>
      </c>
      <c r="O34" s="22">
        <v>1</v>
      </c>
      <c r="P34" s="39">
        <f t="shared" si="4"/>
        <v>6.75</v>
      </c>
      <c r="Q34" s="24" t="str">
        <f t="shared" si="2"/>
        <v>Medio</v>
      </c>
      <c r="R34" s="38" t="s">
        <v>72</v>
      </c>
      <c r="S34" s="38" t="s">
        <v>156</v>
      </c>
    </row>
    <row r="35" spans="2:19" s="37" customFormat="1" ht="64" x14ac:dyDescent="0.35">
      <c r="B35" s="17">
        <v>28</v>
      </c>
      <c r="C35" s="38" t="s">
        <v>213</v>
      </c>
      <c r="D35" s="38" t="s">
        <v>214</v>
      </c>
      <c r="E35" s="38" t="s">
        <v>22</v>
      </c>
      <c r="F35" s="19" t="s">
        <v>215</v>
      </c>
      <c r="G35" s="38" t="s">
        <v>208</v>
      </c>
      <c r="H35" s="38" t="s">
        <v>200</v>
      </c>
      <c r="I35" s="20">
        <f>'Promedio NC'!C32/'Promedio NC'!$C$3</f>
        <v>0</v>
      </c>
      <c r="J35" s="21">
        <f>SUM(Eventos!C31+Eventos!F31+Eventos!I31)</f>
        <v>0</v>
      </c>
      <c r="K35" s="38" t="s">
        <v>34</v>
      </c>
      <c r="L35" s="21">
        <v>5</v>
      </c>
      <c r="M35" s="21">
        <v>4</v>
      </c>
      <c r="N35" s="20">
        <f t="shared" si="3"/>
        <v>1</v>
      </c>
      <c r="O35" s="22">
        <v>1</v>
      </c>
      <c r="P35" s="39">
        <f t="shared" si="4"/>
        <v>4.5</v>
      </c>
      <c r="Q35" s="24" t="str">
        <f t="shared" si="2"/>
        <v>Medio</v>
      </c>
      <c r="R35" s="38" t="s">
        <v>72</v>
      </c>
      <c r="S35" s="38" t="s">
        <v>156</v>
      </c>
    </row>
    <row r="36" spans="2:19" s="37" customFormat="1" ht="80" x14ac:dyDescent="0.35">
      <c r="B36" s="17">
        <v>29</v>
      </c>
      <c r="C36" s="38" t="s">
        <v>216</v>
      </c>
      <c r="D36" s="38" t="s">
        <v>217</v>
      </c>
      <c r="E36" s="38" t="s">
        <v>39</v>
      </c>
      <c r="F36" s="19" t="s">
        <v>218</v>
      </c>
      <c r="G36" s="38" t="s">
        <v>219</v>
      </c>
      <c r="H36" s="38" t="s">
        <v>220</v>
      </c>
      <c r="I36" s="20">
        <f>'Promedio NC'!C33/'Promedio NC'!$C$3</f>
        <v>0</v>
      </c>
      <c r="J36" s="21">
        <f>SUM(Eventos!C32+Eventos!F32+Eventos!I32)</f>
        <v>0</v>
      </c>
      <c r="K36" s="38" t="s">
        <v>34</v>
      </c>
      <c r="L36" s="21">
        <v>4</v>
      </c>
      <c r="M36" s="21">
        <v>3</v>
      </c>
      <c r="N36" s="20">
        <f t="shared" si="3"/>
        <v>1</v>
      </c>
      <c r="O36" s="22">
        <v>1</v>
      </c>
      <c r="P36" s="39">
        <f t="shared" si="4"/>
        <v>3.5</v>
      </c>
      <c r="Q36" s="24" t="str">
        <f t="shared" si="2"/>
        <v>Bajo</v>
      </c>
      <c r="R36" s="38" t="s">
        <v>73</v>
      </c>
      <c r="S36" s="38" t="s">
        <v>156</v>
      </c>
    </row>
    <row r="37" spans="2:19" s="37" customFormat="1" ht="96.75" customHeight="1" x14ac:dyDescent="0.35">
      <c r="B37" s="17">
        <v>30</v>
      </c>
      <c r="C37" s="38" t="s">
        <v>221</v>
      </c>
      <c r="D37" s="38" t="s">
        <v>222</v>
      </c>
      <c r="E37" s="38" t="s">
        <v>39</v>
      </c>
      <c r="F37" s="19" t="s">
        <v>223</v>
      </c>
      <c r="G37" s="38" t="s">
        <v>224</v>
      </c>
      <c r="H37" s="38" t="s">
        <v>225</v>
      </c>
      <c r="I37" s="20">
        <f>'Promedio NC'!C34/'Promedio NC'!$C$3</f>
        <v>4.1666666666666664E-2</v>
      </c>
      <c r="J37" s="21">
        <f>SUM(Eventos!C33+Eventos!F33+Eventos!I33)</f>
        <v>0</v>
      </c>
      <c r="K37" s="38" t="s">
        <v>34</v>
      </c>
      <c r="L37" s="21">
        <v>5</v>
      </c>
      <c r="M37" s="21">
        <v>5</v>
      </c>
      <c r="N37" s="20">
        <v>3</v>
      </c>
      <c r="O37" s="22">
        <v>1</v>
      </c>
      <c r="P37" s="39">
        <f t="shared" si="4"/>
        <v>10</v>
      </c>
      <c r="Q37" s="24" t="str">
        <f t="shared" si="2"/>
        <v>Alto</v>
      </c>
      <c r="R37" s="38" t="s">
        <v>72</v>
      </c>
      <c r="S37" s="38" t="s">
        <v>156</v>
      </c>
    </row>
    <row r="38" spans="2:19" s="37" customFormat="1" ht="81" customHeight="1" x14ac:dyDescent="0.35">
      <c r="B38" s="17">
        <v>31</v>
      </c>
      <c r="C38" s="38" t="s">
        <v>226</v>
      </c>
      <c r="D38" s="38" t="s">
        <v>227</v>
      </c>
      <c r="E38" s="38" t="s">
        <v>26</v>
      </c>
      <c r="F38" s="19" t="s">
        <v>228</v>
      </c>
      <c r="G38" s="38" t="s">
        <v>224</v>
      </c>
      <c r="H38" s="38" t="s">
        <v>229</v>
      </c>
      <c r="I38" s="20">
        <f>'Promedio NC'!C35/'Promedio NC'!$C$3</f>
        <v>0.05</v>
      </c>
      <c r="J38" s="21">
        <f>SUM(Eventos!C34+Eventos!F34+Eventos!I34)</f>
        <v>0</v>
      </c>
      <c r="K38" s="38" t="s">
        <v>34</v>
      </c>
      <c r="L38" s="21">
        <v>4</v>
      </c>
      <c r="M38" s="21">
        <v>4</v>
      </c>
      <c r="N38" s="20">
        <f t="shared" si="3"/>
        <v>2</v>
      </c>
      <c r="O38" s="22">
        <v>1</v>
      </c>
      <c r="P38" s="39">
        <f t="shared" si="4"/>
        <v>6</v>
      </c>
      <c r="Q38" s="24" t="str">
        <f t="shared" si="2"/>
        <v>Medio</v>
      </c>
      <c r="R38" s="38" t="s">
        <v>72</v>
      </c>
      <c r="S38" s="38" t="s">
        <v>156</v>
      </c>
    </row>
    <row r="39" spans="2:19" s="37" customFormat="1" ht="64" x14ac:dyDescent="0.35">
      <c r="B39" s="17">
        <v>32</v>
      </c>
      <c r="C39" s="38" t="s">
        <v>226</v>
      </c>
      <c r="D39" s="38" t="s">
        <v>227</v>
      </c>
      <c r="E39" s="38" t="s">
        <v>39</v>
      </c>
      <c r="F39" s="19" t="s">
        <v>230</v>
      </c>
      <c r="G39" s="38" t="s">
        <v>231</v>
      </c>
      <c r="H39" s="38" t="s">
        <v>232</v>
      </c>
      <c r="I39" s="20">
        <f>'Promedio NC'!C36/'Promedio NC'!$C$3</f>
        <v>0</v>
      </c>
      <c r="J39" s="21">
        <f>SUM(Eventos!C35+Eventos!F35+Eventos!I35)</f>
        <v>0</v>
      </c>
      <c r="K39" s="38" t="s">
        <v>34</v>
      </c>
      <c r="L39" s="21">
        <v>4</v>
      </c>
      <c r="M39" s="21">
        <v>3</v>
      </c>
      <c r="N39" s="20">
        <f t="shared" si="3"/>
        <v>1</v>
      </c>
      <c r="O39" s="22">
        <v>1</v>
      </c>
      <c r="P39" s="39">
        <f t="shared" si="4"/>
        <v>3.5</v>
      </c>
      <c r="Q39" s="24" t="str">
        <f t="shared" si="2"/>
        <v>Bajo</v>
      </c>
      <c r="R39" s="38" t="s">
        <v>73</v>
      </c>
      <c r="S39" s="38" t="s">
        <v>156</v>
      </c>
    </row>
    <row r="40" spans="2:19" s="37" customFormat="1" ht="80" x14ac:dyDescent="0.35">
      <c r="B40" s="17">
        <v>33</v>
      </c>
      <c r="C40" s="38" t="s">
        <v>233</v>
      </c>
      <c r="D40" s="38" t="s">
        <v>234</v>
      </c>
      <c r="E40" s="38" t="s">
        <v>39</v>
      </c>
      <c r="F40" s="19" t="s">
        <v>235</v>
      </c>
      <c r="G40" s="38" t="s">
        <v>236</v>
      </c>
      <c r="H40" s="38" t="s">
        <v>237</v>
      </c>
      <c r="I40" s="20">
        <f>'Promedio NC'!C37/'Promedio NC'!$C$3</f>
        <v>0</v>
      </c>
      <c r="J40" s="21">
        <f>SUM(Eventos!C36+Eventos!F36+Eventos!I36)</f>
        <v>0</v>
      </c>
      <c r="K40" s="38" t="s">
        <v>34</v>
      </c>
      <c r="L40" s="21">
        <v>5</v>
      </c>
      <c r="M40" s="21">
        <v>4</v>
      </c>
      <c r="N40" s="20">
        <f t="shared" si="3"/>
        <v>1</v>
      </c>
      <c r="O40" s="22">
        <v>1</v>
      </c>
      <c r="P40" s="39">
        <f t="shared" si="4"/>
        <v>4.5</v>
      </c>
      <c r="Q40" s="24" t="str">
        <f t="shared" si="2"/>
        <v>Medio</v>
      </c>
      <c r="R40" s="38" t="s">
        <v>195</v>
      </c>
      <c r="S40" s="38" t="s">
        <v>80</v>
      </c>
    </row>
    <row r="41" spans="2:19" s="37" customFormat="1" ht="128" x14ac:dyDescent="0.35">
      <c r="B41" s="17">
        <v>34</v>
      </c>
      <c r="C41" s="38" t="s">
        <v>238</v>
      </c>
      <c r="D41" s="38" t="s">
        <v>239</v>
      </c>
      <c r="E41" s="38" t="s">
        <v>39</v>
      </c>
      <c r="F41" s="19" t="s">
        <v>240</v>
      </c>
      <c r="G41" s="38" t="s">
        <v>241</v>
      </c>
      <c r="H41" s="38" t="s">
        <v>242</v>
      </c>
      <c r="I41" s="20">
        <f>'Promedio NC'!C38/'Promedio NC'!$C$3</f>
        <v>0</v>
      </c>
      <c r="J41" s="21">
        <f>SUM(Eventos!C37+Eventos!F37+Eventos!I37)</f>
        <v>0</v>
      </c>
      <c r="K41" s="38" t="s">
        <v>34</v>
      </c>
      <c r="L41" s="21">
        <v>5</v>
      </c>
      <c r="M41" s="21">
        <v>4</v>
      </c>
      <c r="N41" s="20">
        <f t="shared" si="3"/>
        <v>1</v>
      </c>
      <c r="O41" s="22">
        <v>1</v>
      </c>
      <c r="P41" s="39">
        <f t="shared" si="4"/>
        <v>4.5</v>
      </c>
      <c r="Q41" s="24" t="str">
        <f t="shared" si="2"/>
        <v>Medio</v>
      </c>
      <c r="R41" s="38" t="s">
        <v>294</v>
      </c>
      <c r="S41" s="38" t="s">
        <v>156</v>
      </c>
    </row>
    <row r="42" spans="2:19" s="37" customFormat="1" ht="64" x14ac:dyDescent="0.35">
      <c r="B42" s="17">
        <v>35</v>
      </c>
      <c r="C42" s="38" t="s">
        <v>243</v>
      </c>
      <c r="D42" s="38" t="s">
        <v>244</v>
      </c>
      <c r="E42" s="38" t="s">
        <v>39</v>
      </c>
      <c r="F42" s="19" t="s">
        <v>245</v>
      </c>
      <c r="G42" s="38" t="s">
        <v>246</v>
      </c>
      <c r="H42" s="38" t="s">
        <v>247</v>
      </c>
      <c r="I42" s="20">
        <f>'Promedio NC'!C39/'Promedio NC'!$C$3</f>
        <v>0</v>
      </c>
      <c r="J42" s="21">
        <f>SUM(Eventos!C38+Eventos!F38+Eventos!I38)</f>
        <v>0</v>
      </c>
      <c r="K42" s="38" t="s">
        <v>34</v>
      </c>
      <c r="L42" s="21">
        <v>5</v>
      </c>
      <c r="M42" s="21">
        <v>5</v>
      </c>
      <c r="N42" s="20">
        <f t="shared" si="3"/>
        <v>1</v>
      </c>
      <c r="O42" s="22">
        <v>1</v>
      </c>
      <c r="P42" s="39">
        <f t="shared" si="4"/>
        <v>5</v>
      </c>
      <c r="Q42" s="24" t="str">
        <f t="shared" si="2"/>
        <v>Medio</v>
      </c>
      <c r="R42" s="38" t="s">
        <v>73</v>
      </c>
      <c r="S42" s="38" t="s">
        <v>156</v>
      </c>
    </row>
    <row r="43" spans="2:19" s="37" customFormat="1" ht="128" x14ac:dyDescent="0.35">
      <c r="B43" s="17">
        <v>36</v>
      </c>
      <c r="C43" s="38" t="s">
        <v>243</v>
      </c>
      <c r="D43" s="38" t="s">
        <v>244</v>
      </c>
      <c r="E43" s="38" t="s">
        <v>39</v>
      </c>
      <c r="F43" s="19" t="s">
        <v>248</v>
      </c>
      <c r="G43" s="38" t="s">
        <v>241</v>
      </c>
      <c r="H43" s="38" t="s">
        <v>249</v>
      </c>
      <c r="I43" s="20">
        <f>'Promedio NC'!C40/'Promedio NC'!$C$3</f>
        <v>0</v>
      </c>
      <c r="J43" s="21">
        <f>SUM(Eventos!C39+Eventos!F39+Eventos!I39)</f>
        <v>0</v>
      </c>
      <c r="K43" s="38" t="s">
        <v>34</v>
      </c>
      <c r="L43" s="21">
        <v>5</v>
      </c>
      <c r="M43" s="21">
        <v>4</v>
      </c>
      <c r="N43" s="20">
        <f t="shared" si="3"/>
        <v>1</v>
      </c>
      <c r="O43" s="22">
        <v>1</v>
      </c>
      <c r="P43" s="39">
        <f t="shared" si="4"/>
        <v>4.5</v>
      </c>
      <c r="Q43" s="24" t="str">
        <f t="shared" si="2"/>
        <v>Medio</v>
      </c>
      <c r="R43" s="38" t="s">
        <v>294</v>
      </c>
      <c r="S43" s="38" t="s">
        <v>156</v>
      </c>
    </row>
    <row r="44" spans="2:19" s="37" customFormat="1" ht="70.5" customHeight="1" x14ac:dyDescent="0.35">
      <c r="B44" s="17">
        <v>37</v>
      </c>
      <c r="C44" s="38" t="s">
        <v>243</v>
      </c>
      <c r="D44" s="38" t="s">
        <v>244</v>
      </c>
      <c r="E44" s="38" t="s">
        <v>39</v>
      </c>
      <c r="F44" s="19" t="s">
        <v>250</v>
      </c>
      <c r="G44" s="38" t="s">
        <v>251</v>
      </c>
      <c r="H44" s="38" t="s">
        <v>252</v>
      </c>
      <c r="I44" s="20">
        <f>'Promedio NC'!C41/'Promedio NC'!$C$3</f>
        <v>0</v>
      </c>
      <c r="J44" s="21">
        <f>SUM(Eventos!C40+Eventos!F40+Eventos!I40)</f>
        <v>0</v>
      </c>
      <c r="K44" s="38" t="s">
        <v>34</v>
      </c>
      <c r="L44" s="21">
        <v>5</v>
      </c>
      <c r="M44" s="21">
        <v>4</v>
      </c>
      <c r="N44" s="20">
        <f t="shared" si="3"/>
        <v>1</v>
      </c>
      <c r="O44" s="22">
        <v>1</v>
      </c>
      <c r="P44" s="39">
        <f t="shared" si="4"/>
        <v>4.5</v>
      </c>
      <c r="Q44" s="24" t="str">
        <f t="shared" si="2"/>
        <v>Medio</v>
      </c>
      <c r="R44" s="38" t="s">
        <v>294</v>
      </c>
      <c r="S44" s="38" t="s">
        <v>156</v>
      </c>
    </row>
    <row r="45" spans="2:19" s="37" customFormat="1" ht="64" x14ac:dyDescent="0.35">
      <c r="B45" s="17">
        <v>38</v>
      </c>
      <c r="C45" s="38" t="s">
        <v>243</v>
      </c>
      <c r="D45" s="38" t="s">
        <v>244</v>
      </c>
      <c r="E45" s="38" t="s">
        <v>39</v>
      </c>
      <c r="F45" s="19" t="s">
        <v>253</v>
      </c>
      <c r="G45" s="38" t="s">
        <v>254</v>
      </c>
      <c r="H45" s="38" t="s">
        <v>255</v>
      </c>
      <c r="I45" s="20">
        <f>'Promedio NC'!C42/'Promedio NC'!$C$3</f>
        <v>0</v>
      </c>
      <c r="J45" s="21">
        <f>SUM(Eventos!C41+Eventos!F41+Eventos!I41)</f>
        <v>5</v>
      </c>
      <c r="K45" s="38" t="s">
        <v>34</v>
      </c>
      <c r="L45" s="21">
        <v>4</v>
      </c>
      <c r="M45" s="21">
        <v>4</v>
      </c>
      <c r="N45" s="20">
        <f t="shared" si="3"/>
        <v>1</v>
      </c>
      <c r="O45" s="22">
        <v>1</v>
      </c>
      <c r="P45" s="39">
        <f t="shared" si="4"/>
        <v>4</v>
      </c>
      <c r="Q45" s="24" t="str">
        <f t="shared" si="2"/>
        <v>Bajo</v>
      </c>
      <c r="R45" s="38" t="s">
        <v>72</v>
      </c>
      <c r="S45" s="38" t="s">
        <v>156</v>
      </c>
    </row>
    <row r="46" spans="2:19" s="37" customFormat="1" ht="80" x14ac:dyDescent="0.35">
      <c r="B46" s="17">
        <v>39</v>
      </c>
      <c r="C46" s="38" t="s">
        <v>243</v>
      </c>
      <c r="D46" s="38" t="s">
        <v>244</v>
      </c>
      <c r="E46" s="38" t="s">
        <v>39</v>
      </c>
      <c r="F46" s="19" t="s">
        <v>256</v>
      </c>
      <c r="G46" s="38" t="s">
        <v>257</v>
      </c>
      <c r="H46" s="38" t="s">
        <v>252</v>
      </c>
      <c r="I46" s="20">
        <f>'Promedio NC'!C43/'Promedio NC'!$C$3</f>
        <v>0</v>
      </c>
      <c r="J46" s="21">
        <f>SUM(Eventos!C42+Eventos!F42+Eventos!I42)</f>
        <v>1</v>
      </c>
      <c r="K46" s="38" t="s">
        <v>34</v>
      </c>
      <c r="L46" s="21">
        <v>4</v>
      </c>
      <c r="M46" s="21">
        <v>3</v>
      </c>
      <c r="N46" s="20">
        <f t="shared" si="3"/>
        <v>1</v>
      </c>
      <c r="O46" s="22">
        <v>1</v>
      </c>
      <c r="P46" s="39">
        <f t="shared" si="4"/>
        <v>3.5</v>
      </c>
      <c r="Q46" s="24" t="str">
        <f t="shared" si="2"/>
        <v>Bajo</v>
      </c>
      <c r="R46" s="38" t="s">
        <v>72</v>
      </c>
      <c r="S46" s="38" t="s">
        <v>156</v>
      </c>
    </row>
    <row r="47" spans="2:19" s="37" customFormat="1" ht="64" x14ac:dyDescent="0.35">
      <c r="B47" s="17">
        <v>40</v>
      </c>
      <c r="C47" s="38" t="s">
        <v>243</v>
      </c>
      <c r="D47" s="38" t="s">
        <v>244</v>
      </c>
      <c r="E47" s="38" t="s">
        <v>39</v>
      </c>
      <c r="F47" s="19" t="s">
        <v>258</v>
      </c>
      <c r="G47" s="38" t="s">
        <v>259</v>
      </c>
      <c r="H47" s="38" t="s">
        <v>260</v>
      </c>
      <c r="I47" s="20">
        <f>'Promedio NC'!C44/'Promedio NC'!$C$3</f>
        <v>1.6666666666666666E-2</v>
      </c>
      <c r="J47" s="21">
        <f>SUM(Eventos!C43+Eventos!F43+Eventos!I43)</f>
        <v>0</v>
      </c>
      <c r="K47" s="38" t="s">
        <v>34</v>
      </c>
      <c r="L47" s="21">
        <v>5</v>
      </c>
      <c r="M47" s="21">
        <v>4</v>
      </c>
      <c r="N47" s="20">
        <f>IF(I47&gt;=0.71,5,IF(I47&gt;=0.51,4,IF(I47&gt;=0.21,3,IF(I47&gt;0,2,1))))</f>
        <v>2</v>
      </c>
      <c r="O47" s="22">
        <v>1</v>
      </c>
      <c r="P47" s="39">
        <f t="shared" si="4"/>
        <v>6.75</v>
      </c>
      <c r="Q47" s="24" t="str">
        <f t="shared" si="2"/>
        <v>Medio</v>
      </c>
      <c r="R47" s="38" t="s">
        <v>73</v>
      </c>
      <c r="S47" s="38" t="s">
        <v>156</v>
      </c>
    </row>
    <row r="48" spans="2:19" s="37" customFormat="1" ht="96" x14ac:dyDescent="0.35">
      <c r="B48" s="17">
        <v>41</v>
      </c>
      <c r="C48" s="38" t="s">
        <v>243</v>
      </c>
      <c r="D48" s="38" t="s">
        <v>244</v>
      </c>
      <c r="E48" s="38" t="s">
        <v>39</v>
      </c>
      <c r="F48" s="19" t="s">
        <v>261</v>
      </c>
      <c r="G48" s="38" t="s">
        <v>262</v>
      </c>
      <c r="H48" s="38" t="s">
        <v>252</v>
      </c>
      <c r="I48" s="20">
        <f>'Promedio NC'!C45/'Promedio NC'!$C$3</f>
        <v>6.6666666666666666E-2</v>
      </c>
      <c r="J48" s="21">
        <f>SUM(Eventos!C44+Eventos!F44+Eventos!I44)</f>
        <v>0</v>
      </c>
      <c r="K48" s="38" t="s">
        <v>34</v>
      </c>
      <c r="L48" s="21">
        <v>5</v>
      </c>
      <c r="M48" s="21">
        <v>3</v>
      </c>
      <c r="N48" s="20">
        <f>IF(I48&gt;=0.71,5,IF(I48&gt;=0.51,4,IF(I48&gt;=0.21,3,IF(I48&gt;0,2,1))))</f>
        <v>2</v>
      </c>
      <c r="O48" s="22">
        <v>1</v>
      </c>
      <c r="P48" s="39">
        <f t="shared" si="4"/>
        <v>6</v>
      </c>
      <c r="Q48" s="24" t="str">
        <f t="shared" si="2"/>
        <v>Medio</v>
      </c>
      <c r="R48" s="38" t="s">
        <v>72</v>
      </c>
      <c r="S48" s="38" t="s">
        <v>156</v>
      </c>
    </row>
    <row r="49" spans="2:19" s="37" customFormat="1" ht="96" x14ac:dyDescent="0.35">
      <c r="B49" s="17">
        <v>42</v>
      </c>
      <c r="C49" s="38" t="s">
        <v>243</v>
      </c>
      <c r="D49" s="38" t="s">
        <v>244</v>
      </c>
      <c r="E49" s="38" t="s">
        <v>39</v>
      </c>
      <c r="F49" s="19" t="s">
        <v>263</v>
      </c>
      <c r="G49" s="38" t="s">
        <v>262</v>
      </c>
      <c r="H49" s="38" t="s">
        <v>252</v>
      </c>
      <c r="I49" s="20">
        <f>'Promedio NC'!C46/'Promedio NC'!$C$3</f>
        <v>0.10833333333333334</v>
      </c>
      <c r="J49" s="21">
        <f>SUM(Eventos!C45+Eventos!F45+Eventos!I45)</f>
        <v>0</v>
      </c>
      <c r="K49" s="38" t="s">
        <v>34</v>
      </c>
      <c r="L49" s="21">
        <v>5</v>
      </c>
      <c r="M49" s="21">
        <v>3</v>
      </c>
      <c r="N49" s="20">
        <f>IF(I49&gt;=0.71,5,IF(I49&gt;=0.51,4,IF(I49&gt;=0.21,3,IF(I49&gt;0,2,1))))</f>
        <v>2</v>
      </c>
      <c r="O49" s="22">
        <v>1</v>
      </c>
      <c r="P49" s="39">
        <f t="shared" si="4"/>
        <v>6</v>
      </c>
      <c r="Q49" s="24" t="str">
        <f t="shared" si="2"/>
        <v>Medio</v>
      </c>
      <c r="R49" s="38" t="s">
        <v>72</v>
      </c>
      <c r="S49" s="38" t="s">
        <v>156</v>
      </c>
    </row>
    <row r="50" spans="2:19" s="37" customFormat="1" ht="64" x14ac:dyDescent="0.35">
      <c r="B50" s="17">
        <v>43</v>
      </c>
      <c r="C50" s="38" t="s">
        <v>264</v>
      </c>
      <c r="D50" s="38" t="s">
        <v>265</v>
      </c>
      <c r="E50" s="38" t="s">
        <v>39</v>
      </c>
      <c r="F50" s="19" t="s">
        <v>266</v>
      </c>
      <c r="G50" s="38" t="s">
        <v>267</v>
      </c>
      <c r="H50" s="38" t="s">
        <v>268</v>
      </c>
      <c r="I50" s="20">
        <f>'Promedio NC'!C47/'Promedio NC'!$C$3</f>
        <v>4.1666666666666664E-2</v>
      </c>
      <c r="J50" s="21">
        <f>SUM(Eventos!C46+Eventos!F46+Eventos!I46)</f>
        <v>0</v>
      </c>
      <c r="K50" s="38" t="s">
        <v>34</v>
      </c>
      <c r="L50" s="21">
        <v>4</v>
      </c>
      <c r="M50" s="21">
        <v>2</v>
      </c>
      <c r="N50" s="20">
        <f t="shared" si="3"/>
        <v>2</v>
      </c>
      <c r="O50" s="22">
        <v>1</v>
      </c>
      <c r="P50" s="39">
        <f t="shared" si="4"/>
        <v>4.5</v>
      </c>
      <c r="Q50" s="24" t="str">
        <f t="shared" si="2"/>
        <v>Medio</v>
      </c>
      <c r="R50" s="38" t="s">
        <v>72</v>
      </c>
      <c r="S50" s="38" t="s">
        <v>156</v>
      </c>
    </row>
    <row r="51" spans="2:19" s="37" customFormat="1" ht="64" x14ac:dyDescent="0.35">
      <c r="B51" s="17">
        <v>44</v>
      </c>
      <c r="C51" s="38" t="s">
        <v>264</v>
      </c>
      <c r="D51" s="38" t="s">
        <v>265</v>
      </c>
      <c r="E51" s="38" t="s">
        <v>39</v>
      </c>
      <c r="F51" s="19" t="s">
        <v>269</v>
      </c>
      <c r="G51" s="38" t="s">
        <v>267</v>
      </c>
      <c r="H51" s="38" t="s">
        <v>270</v>
      </c>
      <c r="I51" s="20">
        <f>'Promedio NC'!C48/'Promedio NC'!$C$3</f>
        <v>8.3333333333333332E-3</v>
      </c>
      <c r="J51" s="21">
        <f>SUM(Eventos!C47+Eventos!F47+Eventos!I47)</f>
        <v>0</v>
      </c>
      <c r="K51" s="38" t="s">
        <v>34</v>
      </c>
      <c r="L51" s="21">
        <v>5</v>
      </c>
      <c r="M51" s="21">
        <v>3</v>
      </c>
      <c r="N51" s="20">
        <f>IF(I51&gt;=0.71,5,IF(I51&gt;=0.51,4,IF(I51&gt;=0.21,3,IF(I51&gt;0,2,1))))</f>
        <v>2</v>
      </c>
      <c r="O51" s="22">
        <v>1</v>
      </c>
      <c r="P51" s="39">
        <f t="shared" si="4"/>
        <v>6</v>
      </c>
      <c r="Q51" s="24" t="str">
        <f t="shared" si="2"/>
        <v>Medio</v>
      </c>
      <c r="R51" s="38" t="s">
        <v>72</v>
      </c>
      <c r="S51" s="38" t="s">
        <v>156</v>
      </c>
    </row>
    <row r="52" spans="2:19" s="37" customFormat="1" ht="64" x14ac:dyDescent="0.35">
      <c r="B52" s="17">
        <v>45</v>
      </c>
      <c r="C52" s="38" t="s">
        <v>271</v>
      </c>
      <c r="D52" s="38" t="s">
        <v>272</v>
      </c>
      <c r="E52" s="38" t="s">
        <v>39</v>
      </c>
      <c r="F52" s="19" t="s">
        <v>273</v>
      </c>
      <c r="G52" s="38" t="s">
        <v>274</v>
      </c>
      <c r="H52" s="38" t="s">
        <v>275</v>
      </c>
      <c r="I52" s="20">
        <f>'Promedio NC'!C49/'Promedio NC'!$C$3</f>
        <v>0</v>
      </c>
      <c r="J52" s="21">
        <f>SUM(Eventos!C48+Eventos!F48+Eventos!I48)</f>
        <v>0</v>
      </c>
      <c r="K52" s="38" t="s">
        <v>34</v>
      </c>
      <c r="L52" s="21">
        <v>4</v>
      </c>
      <c r="M52" s="21">
        <v>2</v>
      </c>
      <c r="N52" s="20">
        <f>IF(I52&gt;=0.71,5,IF(I52&gt;=0.51,4,IF(I52&gt;=0.21,3,IF(I52&gt;0,2,1))))</f>
        <v>1</v>
      </c>
      <c r="O52" s="22">
        <v>1</v>
      </c>
      <c r="P52" s="39">
        <f t="shared" si="4"/>
        <v>3</v>
      </c>
      <c r="Q52" s="24" t="str">
        <f t="shared" si="2"/>
        <v>Bajo</v>
      </c>
      <c r="R52" s="38" t="s">
        <v>72</v>
      </c>
      <c r="S52" s="38" t="s">
        <v>156</v>
      </c>
    </row>
    <row r="53" spans="2:19" s="37" customFormat="1" ht="64" x14ac:dyDescent="0.35">
      <c r="B53" s="17">
        <v>46</v>
      </c>
      <c r="C53" s="38" t="s">
        <v>271</v>
      </c>
      <c r="D53" s="38" t="s">
        <v>272</v>
      </c>
      <c r="E53" s="38" t="s">
        <v>39</v>
      </c>
      <c r="F53" s="19" t="s">
        <v>276</v>
      </c>
      <c r="G53" s="38" t="s">
        <v>277</v>
      </c>
      <c r="H53" s="38" t="s">
        <v>137</v>
      </c>
      <c r="I53" s="20">
        <f>'Promedio NC'!C50/'Promedio NC'!$C$3</f>
        <v>0</v>
      </c>
      <c r="J53" s="21">
        <f>SUM(Eventos!C49+Eventos!F49+Eventos!I49)</f>
        <v>0</v>
      </c>
      <c r="K53" s="38" t="s">
        <v>34</v>
      </c>
      <c r="L53" s="21">
        <v>5</v>
      </c>
      <c r="M53" s="21">
        <v>3</v>
      </c>
      <c r="N53" s="20">
        <f>IF(I53&gt;=0.71,5,IF(I53&gt;=0.51,4,IF(I53&gt;=0.21,3,IF(I53&gt;0,2,1))))</f>
        <v>1</v>
      </c>
      <c r="O53" s="22">
        <v>1</v>
      </c>
      <c r="P53" s="39">
        <f t="shared" si="4"/>
        <v>4</v>
      </c>
      <c r="Q53" s="24" t="str">
        <f t="shared" si="2"/>
        <v>Bajo</v>
      </c>
      <c r="R53" s="38" t="s">
        <v>72</v>
      </c>
      <c r="S53" s="38" t="s">
        <v>156</v>
      </c>
    </row>
    <row r="54" spans="2:19" s="37" customFormat="1" ht="96" x14ac:dyDescent="0.35">
      <c r="B54" s="17">
        <v>47</v>
      </c>
      <c r="C54" s="38" t="s">
        <v>278</v>
      </c>
      <c r="D54" s="38" t="s">
        <v>279</v>
      </c>
      <c r="E54" s="38" t="s">
        <v>39</v>
      </c>
      <c r="F54" s="19" t="s">
        <v>280</v>
      </c>
      <c r="G54" s="38" t="s">
        <v>281</v>
      </c>
      <c r="H54" s="38" t="s">
        <v>282</v>
      </c>
      <c r="I54" s="20">
        <f>'Promedio NC'!C51/'Promedio NC'!$C$3</f>
        <v>0</v>
      </c>
      <c r="J54" s="21">
        <f>SUM(Eventos!C50+Eventos!F50+Eventos!I50)</f>
        <v>0</v>
      </c>
      <c r="K54" s="38" t="s">
        <v>34</v>
      </c>
      <c r="L54" s="21">
        <v>4</v>
      </c>
      <c r="M54" s="21">
        <v>4</v>
      </c>
      <c r="N54" s="20">
        <f t="shared" si="3"/>
        <v>1</v>
      </c>
      <c r="O54" s="22">
        <v>1</v>
      </c>
      <c r="P54" s="39">
        <f t="shared" si="4"/>
        <v>4</v>
      </c>
      <c r="Q54" s="24" t="str">
        <f t="shared" si="2"/>
        <v>Bajo</v>
      </c>
      <c r="R54" s="38" t="s">
        <v>72</v>
      </c>
      <c r="S54" s="38" t="s">
        <v>156</v>
      </c>
    </row>
    <row r="55" spans="2:19" s="37" customFormat="1" ht="96" x14ac:dyDescent="0.35">
      <c r="B55" s="17">
        <v>48</v>
      </c>
      <c r="C55" s="38" t="s">
        <v>283</v>
      </c>
      <c r="D55" s="38" t="s">
        <v>284</v>
      </c>
      <c r="E55" s="38" t="s">
        <v>39</v>
      </c>
      <c r="F55" s="19" t="s">
        <v>285</v>
      </c>
      <c r="G55" s="38" t="s">
        <v>281</v>
      </c>
      <c r="H55" s="38" t="s">
        <v>286</v>
      </c>
      <c r="I55" s="20">
        <f>'Promedio NC'!C79/'Promedio NC'!$C$3</f>
        <v>0</v>
      </c>
      <c r="J55" s="21">
        <f>SUM(Eventos!C51+Eventos!F51+Eventos!I51)</f>
        <v>0</v>
      </c>
      <c r="K55" s="38" t="s">
        <v>34</v>
      </c>
      <c r="L55" s="21">
        <v>4</v>
      </c>
      <c r="M55" s="21">
        <v>4</v>
      </c>
      <c r="N55" s="20">
        <f t="shared" si="3"/>
        <v>1</v>
      </c>
      <c r="O55" s="22">
        <v>1</v>
      </c>
      <c r="P55" s="39">
        <f t="shared" si="4"/>
        <v>4</v>
      </c>
      <c r="Q55" s="24" t="str">
        <f t="shared" si="2"/>
        <v>Bajo</v>
      </c>
      <c r="R55" s="38" t="s">
        <v>72</v>
      </c>
      <c r="S55" s="38" t="s">
        <v>156</v>
      </c>
    </row>
    <row r="56" spans="2:19" s="37" customFormat="1" ht="57" customHeight="1" x14ac:dyDescent="0.35">
      <c r="B56" s="17">
        <v>49</v>
      </c>
      <c r="C56" s="38" t="s">
        <v>287</v>
      </c>
      <c r="D56" s="38" t="s">
        <v>288</v>
      </c>
      <c r="E56" s="38" t="s">
        <v>39</v>
      </c>
      <c r="F56" s="19" t="s">
        <v>289</v>
      </c>
      <c r="G56" s="38" t="s">
        <v>290</v>
      </c>
      <c r="H56" s="38" t="s">
        <v>291</v>
      </c>
      <c r="I56" s="20">
        <f>'Promedio NC'!C80/'Promedio NC'!$C$3</f>
        <v>1.6666666666666666E-2</v>
      </c>
      <c r="J56" s="21">
        <f>SUM(Eventos!C52+Eventos!F52+Eventos!I52)</f>
        <v>0</v>
      </c>
      <c r="K56" s="38" t="s">
        <v>34</v>
      </c>
      <c r="L56" s="21">
        <v>5</v>
      </c>
      <c r="M56" s="21">
        <v>4</v>
      </c>
      <c r="N56" s="20">
        <f t="shared" si="3"/>
        <v>2</v>
      </c>
      <c r="O56" s="22">
        <v>1</v>
      </c>
      <c r="P56" s="39">
        <f t="shared" si="4"/>
        <v>6.75</v>
      </c>
      <c r="Q56" s="24" t="str">
        <f t="shared" si="2"/>
        <v>Medio</v>
      </c>
      <c r="R56" s="38" t="s">
        <v>72</v>
      </c>
      <c r="S56" s="38" t="s">
        <v>156</v>
      </c>
    </row>
    <row r="57" spans="2:19" ht="67.5" customHeight="1" x14ac:dyDescent="0.35">
      <c r="B57" s="17">
        <v>50</v>
      </c>
      <c r="C57" s="18" t="s">
        <v>152</v>
      </c>
      <c r="D57" s="18" t="s">
        <v>183</v>
      </c>
      <c r="E57" s="17" t="s">
        <v>39</v>
      </c>
      <c r="F57" s="19" t="s">
        <v>153</v>
      </c>
      <c r="G57" s="17" t="s">
        <v>154</v>
      </c>
      <c r="H57" s="17" t="s">
        <v>155</v>
      </c>
      <c r="I57" s="20">
        <f>'Promedio NC'!C81/'Promedio NC'!$C$3</f>
        <v>0</v>
      </c>
      <c r="J57" s="21">
        <f>SUM(Eventos!C53+Eventos!F53+Eventos!I53)</f>
        <v>0</v>
      </c>
      <c r="K57" s="17" t="s">
        <v>34</v>
      </c>
      <c r="L57" s="21">
        <v>2</v>
      </c>
      <c r="M57" s="21">
        <v>1</v>
      </c>
      <c r="N57" s="20">
        <f t="shared" si="0"/>
        <v>1</v>
      </c>
      <c r="O57" s="22">
        <v>1</v>
      </c>
      <c r="P57" s="23">
        <f t="shared" si="1"/>
        <v>1.5</v>
      </c>
      <c r="Q57" s="24" t="str">
        <f t="shared" si="2"/>
        <v>Bajo</v>
      </c>
      <c r="R57" s="17" t="s">
        <v>195</v>
      </c>
      <c r="S57" s="17" t="s">
        <v>156</v>
      </c>
    </row>
    <row r="58" spans="2:19" ht="89.25" customHeight="1" x14ac:dyDescent="0.35">
      <c r="B58" s="17">
        <v>51</v>
      </c>
      <c r="C58" s="18" t="s">
        <v>192</v>
      </c>
      <c r="D58" s="18" t="s">
        <v>184</v>
      </c>
      <c r="E58" s="17" t="s">
        <v>39</v>
      </c>
      <c r="F58" s="27" t="s">
        <v>157</v>
      </c>
      <c r="G58" s="17" t="s">
        <v>158</v>
      </c>
      <c r="H58" s="17" t="s">
        <v>159</v>
      </c>
      <c r="I58" s="20">
        <f>'Promedio NC'!C84/'Promedio NC'!$C$3</f>
        <v>0</v>
      </c>
      <c r="J58" s="21">
        <f>SUM(Eventos!C54+Eventos!F54+Eventos!I54)</f>
        <v>0</v>
      </c>
      <c r="K58" s="17" t="s">
        <v>34</v>
      </c>
      <c r="L58" s="28">
        <v>3</v>
      </c>
      <c r="M58" s="28">
        <v>1</v>
      </c>
      <c r="N58" s="20">
        <f t="shared" si="0"/>
        <v>1</v>
      </c>
      <c r="O58" s="29">
        <v>1</v>
      </c>
      <c r="P58" s="23">
        <f t="shared" si="1"/>
        <v>2</v>
      </c>
      <c r="Q58" s="24" t="str">
        <f t="shared" si="2"/>
        <v>Bajo</v>
      </c>
      <c r="R58" s="17" t="s">
        <v>195</v>
      </c>
      <c r="S58" s="17" t="s">
        <v>156</v>
      </c>
    </row>
    <row r="59" spans="2:19" ht="82" customHeight="1" x14ac:dyDescent="0.35">
      <c r="B59" s="17">
        <v>52</v>
      </c>
      <c r="C59" s="18" t="s">
        <v>160</v>
      </c>
      <c r="D59" s="18" t="s">
        <v>185</v>
      </c>
      <c r="E59" s="17" t="s">
        <v>39</v>
      </c>
      <c r="F59" s="19" t="s">
        <v>161</v>
      </c>
      <c r="G59" s="17" t="s">
        <v>162</v>
      </c>
      <c r="H59" s="17" t="s">
        <v>163</v>
      </c>
      <c r="I59" s="20">
        <f>'Promedio NC'!C86/'Promedio NC'!$C$3</f>
        <v>3.3333333333333333E-2</v>
      </c>
      <c r="J59" s="21">
        <f>SUM(Eventos!C55+Eventos!F55+Eventos!I55)</f>
        <v>0</v>
      </c>
      <c r="K59" s="17" t="s">
        <v>34</v>
      </c>
      <c r="L59" s="21">
        <v>3</v>
      </c>
      <c r="M59" s="21">
        <v>1</v>
      </c>
      <c r="N59" s="20">
        <f t="shared" si="0"/>
        <v>2</v>
      </c>
      <c r="O59" s="22">
        <v>1</v>
      </c>
      <c r="P59" s="23">
        <f t="shared" si="1"/>
        <v>3</v>
      </c>
      <c r="Q59" s="24" t="str">
        <f t="shared" si="2"/>
        <v>Bajo</v>
      </c>
      <c r="R59" s="17" t="s">
        <v>195</v>
      </c>
      <c r="S59" s="17" t="s">
        <v>164</v>
      </c>
    </row>
    <row r="60" spans="2:19" ht="82" customHeight="1" x14ac:dyDescent="0.35">
      <c r="B60" s="17">
        <v>53</v>
      </c>
      <c r="C60" s="18" t="s">
        <v>165</v>
      </c>
      <c r="D60" s="18" t="s">
        <v>166</v>
      </c>
      <c r="E60" s="17" t="s">
        <v>39</v>
      </c>
      <c r="F60" s="19" t="s">
        <v>167</v>
      </c>
      <c r="G60" s="17" t="s">
        <v>168</v>
      </c>
      <c r="H60" s="17" t="s">
        <v>169</v>
      </c>
      <c r="I60" s="20">
        <f>'Promedio NC'!C87/'Promedio NC'!$C$3</f>
        <v>0</v>
      </c>
      <c r="J60" s="21">
        <f>SUM(Eventos!C56+Eventos!F56+Eventos!I56)</f>
        <v>0</v>
      </c>
      <c r="K60" s="17" t="s">
        <v>34</v>
      </c>
      <c r="L60" s="21">
        <v>5</v>
      </c>
      <c r="M60" s="21">
        <v>4</v>
      </c>
      <c r="N60" s="20">
        <f t="shared" si="0"/>
        <v>1</v>
      </c>
      <c r="O60" s="22">
        <v>1</v>
      </c>
      <c r="P60" s="23">
        <f t="shared" si="1"/>
        <v>4.5</v>
      </c>
      <c r="Q60" s="24" t="str">
        <f t="shared" si="2"/>
        <v>Medio</v>
      </c>
      <c r="R60" s="17" t="s">
        <v>72</v>
      </c>
      <c r="S60" s="17" t="s">
        <v>156</v>
      </c>
    </row>
    <row r="61" spans="2:19" ht="69.75" customHeight="1" x14ac:dyDescent="0.35">
      <c r="B61" s="17">
        <v>54</v>
      </c>
      <c r="C61" s="18" t="s">
        <v>297</v>
      </c>
      <c r="D61" s="18" t="s">
        <v>170</v>
      </c>
      <c r="E61" s="17" t="s">
        <v>39</v>
      </c>
      <c r="F61" s="19" t="s">
        <v>171</v>
      </c>
      <c r="G61" s="17" t="s">
        <v>172</v>
      </c>
      <c r="H61" s="17" t="s">
        <v>173</v>
      </c>
      <c r="I61" s="20">
        <f>'Promedio NC'!C88/'Promedio NC'!$C$3</f>
        <v>4.1666666666666664E-2</v>
      </c>
      <c r="J61" s="21">
        <f>SUM(Eventos!C57+Eventos!F57+Eventos!I57)</f>
        <v>0</v>
      </c>
      <c r="K61" s="17" t="s">
        <v>34</v>
      </c>
      <c r="L61" s="21">
        <v>2</v>
      </c>
      <c r="M61" s="21">
        <v>1</v>
      </c>
      <c r="N61" s="20">
        <f t="shared" si="0"/>
        <v>2</v>
      </c>
      <c r="O61" s="22">
        <v>1</v>
      </c>
      <c r="P61" s="23">
        <f t="shared" si="1"/>
        <v>2.25</v>
      </c>
      <c r="Q61" s="24" t="str">
        <f t="shared" si="2"/>
        <v>Bajo</v>
      </c>
      <c r="R61" s="17" t="s">
        <v>195</v>
      </c>
      <c r="S61" s="17" t="s">
        <v>164</v>
      </c>
    </row>
    <row r="62" spans="2:19" ht="72.75" customHeight="1" x14ac:dyDescent="0.35">
      <c r="B62" s="17">
        <v>55</v>
      </c>
      <c r="C62" s="18" t="s">
        <v>298</v>
      </c>
      <c r="D62" s="18" t="s">
        <v>174</v>
      </c>
      <c r="E62" s="17" t="s">
        <v>39</v>
      </c>
      <c r="F62" s="19" t="s">
        <v>175</v>
      </c>
      <c r="G62" s="17" t="s">
        <v>176</v>
      </c>
      <c r="H62" s="17" t="s">
        <v>177</v>
      </c>
      <c r="I62" s="20">
        <f>'Promedio NC'!C89/'Promedio NC'!$C$3</f>
        <v>0</v>
      </c>
      <c r="J62" s="21">
        <f>SUM(Eventos!C58+Eventos!F58+Eventos!I58)</f>
        <v>0</v>
      </c>
      <c r="K62" s="17" t="s">
        <v>34</v>
      </c>
      <c r="L62" s="21">
        <v>3</v>
      </c>
      <c r="M62" s="21">
        <v>1</v>
      </c>
      <c r="N62" s="20">
        <f t="shared" si="0"/>
        <v>1</v>
      </c>
      <c r="O62" s="22">
        <v>1</v>
      </c>
      <c r="P62" s="23">
        <f t="shared" si="1"/>
        <v>2</v>
      </c>
      <c r="Q62" s="24" t="str">
        <f t="shared" si="2"/>
        <v>Bajo</v>
      </c>
      <c r="R62" s="17" t="s">
        <v>72</v>
      </c>
      <c r="S62" s="17" t="s">
        <v>164</v>
      </c>
    </row>
    <row r="63" spans="2:19" ht="57" customHeight="1" x14ac:dyDescent="0.35">
      <c r="B63" s="17">
        <v>56</v>
      </c>
      <c r="C63" s="18" t="s">
        <v>178</v>
      </c>
      <c r="D63" s="18" t="s">
        <v>179</v>
      </c>
      <c r="E63" s="17" t="s">
        <v>39</v>
      </c>
      <c r="F63" s="19" t="s">
        <v>180</v>
      </c>
      <c r="G63" s="17" t="s">
        <v>181</v>
      </c>
      <c r="H63" s="17" t="s">
        <v>182</v>
      </c>
      <c r="I63" s="20">
        <f>'Promedio NC'!C98/'Promedio NC'!$C$3</f>
        <v>0</v>
      </c>
      <c r="J63" s="21">
        <f>SUM(Eventos!C59+Eventos!F59+Eventos!I59)</f>
        <v>0</v>
      </c>
      <c r="K63" s="17" t="s">
        <v>34</v>
      </c>
      <c r="L63" s="21">
        <v>3</v>
      </c>
      <c r="M63" s="21">
        <v>1</v>
      </c>
      <c r="N63" s="20">
        <f t="shared" si="0"/>
        <v>1</v>
      </c>
      <c r="O63" s="22">
        <v>1</v>
      </c>
      <c r="P63" s="23">
        <f t="shared" si="1"/>
        <v>2</v>
      </c>
      <c r="Q63" s="24" t="str">
        <f t="shared" si="2"/>
        <v>Bajo</v>
      </c>
      <c r="R63" s="17" t="s">
        <v>72</v>
      </c>
      <c r="S63" s="17" t="s">
        <v>164</v>
      </c>
    </row>
    <row r="64" spans="2:19" s="9" customFormat="1" ht="17" x14ac:dyDescent="0.45"/>
  </sheetData>
  <mergeCells count="14">
    <mergeCell ref="B2:D3"/>
    <mergeCell ref="B5:B7"/>
    <mergeCell ref="E2:R2"/>
    <mergeCell ref="C5:C7"/>
    <mergeCell ref="D5:D7"/>
    <mergeCell ref="L5:O5"/>
    <mergeCell ref="P5:Q6"/>
    <mergeCell ref="R5:S6"/>
    <mergeCell ref="I3:R3"/>
    <mergeCell ref="L6:M6"/>
    <mergeCell ref="N6:O6"/>
    <mergeCell ref="E5:K6"/>
    <mergeCell ref="F3:G3"/>
    <mergeCell ref="S2:T3"/>
  </mergeCells>
  <conditionalFormatting sqref="Q8:Q30">
    <cfRule type="cellIs" dxfId="15" priority="196" operator="equal">
      <formula>"Crítico"</formula>
    </cfRule>
    <cfRule type="cellIs" dxfId="14" priority="197" operator="equal">
      <formula>"Alto"</formula>
    </cfRule>
    <cfRule type="cellIs" dxfId="13" priority="198" operator="equal">
      <formula>"Medio"</formula>
    </cfRule>
  </conditionalFormatting>
  <conditionalFormatting sqref="Q57:Q63">
    <cfRule type="cellIs" dxfId="12" priority="16" operator="equal">
      <formula>"Crítico"</formula>
    </cfRule>
    <cfRule type="cellIs" dxfId="11" priority="17" operator="equal">
      <formula>"Alto"</formula>
    </cfRule>
    <cfRule type="cellIs" dxfId="10" priority="18" operator="equal">
      <formula>"Medio"</formula>
    </cfRule>
  </conditionalFormatting>
  <conditionalFormatting sqref="Q31 Q33:Q56">
    <cfRule type="cellIs" dxfId="9" priority="4" operator="equal">
      <formula>"Crítico"</formula>
    </cfRule>
    <cfRule type="cellIs" dxfId="8" priority="5" operator="equal">
      <formula>"Alto"</formula>
    </cfRule>
    <cfRule type="cellIs" dxfId="7" priority="6" operator="equal">
      <formula>"Medio"</formula>
    </cfRule>
  </conditionalFormatting>
  <conditionalFormatting sqref="Q32">
    <cfRule type="cellIs" dxfId="6" priority="1" operator="equal">
      <formula>"Crítico"</formula>
    </cfRule>
    <cfRule type="cellIs" dxfId="5" priority="2" operator="equal">
      <formula>"Alto"</formula>
    </cfRule>
    <cfRule type="cellIs" dxfId="4" priority="3" operator="equal">
      <formula>"Medio"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Hoja1!$C$3:$C$15</xm:f>
          </x14:formula1>
          <xm:sqref>R8:R30 R57:R63</xm:sqref>
        </x14:dataValidation>
        <x14:dataValidation type="list" allowBlank="1" showInputMessage="1" showErrorMessage="1">
          <x14:formula1>
            <xm:f>Hoja1!$B$3:$B$14</xm:f>
          </x14:formula1>
          <xm:sqref>E8:E30</xm:sqref>
        </x14:dataValidation>
        <x14:dataValidation type="list" allowBlank="1" showInputMessage="1" showErrorMessage="1">
          <x14:formula1>
            <xm:f>Hoja1!$D$3:$D$14</xm:f>
          </x14:formula1>
          <xm:sqref>K8:K30</xm:sqref>
        </x14:dataValidation>
        <x14:dataValidation type="list" allowBlank="1" showInputMessage="1" showErrorMessage="1">
          <x14:formula1>
            <xm:f>[1]Hoja1!#REF!</xm:f>
          </x14:formula1>
          <xm:sqref>E57:E63</xm:sqref>
        </x14:dataValidation>
        <x14:dataValidation type="list" allowBlank="1" showInputMessage="1" showErrorMessage="1">
          <x14:formula1>
            <xm:f>[2]Hoja1!#REF!</xm:f>
          </x14:formula1>
          <xm:sqref>K57 K59:K63</xm:sqref>
        </x14:dataValidation>
        <x14:dataValidation type="list" allowBlank="1" showInputMessage="1" showErrorMessage="1">
          <x14:formula1>
            <xm:f>[3]Hoja1!#REF!</xm:f>
          </x14:formula1>
          <xm:sqref>E31:E56 K31:K56</xm:sqref>
        </x14:dataValidation>
        <x14:dataValidation type="list" allowBlank="1" showInputMessage="1" showErrorMessage="1">
          <x14:formula1>
            <xm:f>'Hoja 2'!$C$3:$C$14</xm:f>
          </x14:formula1>
          <xm:sqref>R31:R56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showGridLines="0" topLeftCell="A69" workbookViewId="0">
      <selection activeCell="I10" sqref="I10"/>
    </sheetView>
  </sheetViews>
  <sheetFormatPr baseColWidth="10" defaultColWidth="0" defaultRowHeight="14.5" zeroHeight="1" x14ac:dyDescent="0.35"/>
  <cols>
    <col min="1" max="1" width="11.453125" customWidth="1"/>
    <col min="2" max="2" width="32" customWidth="1"/>
    <col min="3" max="3" width="19" customWidth="1"/>
    <col min="4" max="4" width="11.453125" customWidth="1"/>
    <col min="5" max="10" width="0" hidden="1" customWidth="1"/>
    <col min="11" max="16384" width="11.453125" hidden="1"/>
  </cols>
  <sheetData>
    <row r="1" spans="2:3" x14ac:dyDescent="0.35"/>
    <row r="2" spans="2:3" x14ac:dyDescent="0.35"/>
    <row r="3" spans="2:3" ht="17" x14ac:dyDescent="0.35">
      <c r="B3" s="41" t="s">
        <v>303</v>
      </c>
      <c r="C3" s="42">
        <v>120</v>
      </c>
    </row>
    <row r="4" spans="2:3" ht="34" x14ac:dyDescent="0.35">
      <c r="B4" s="41" t="s">
        <v>304</v>
      </c>
      <c r="C4" s="43" t="s">
        <v>305</v>
      </c>
    </row>
    <row r="5" spans="2:3" ht="16" x14ac:dyDescent="0.35">
      <c r="B5" s="44" t="s">
        <v>350</v>
      </c>
      <c r="C5" s="18">
        <v>0</v>
      </c>
    </row>
    <row r="6" spans="2:3" ht="16" x14ac:dyDescent="0.35">
      <c r="B6" s="44" t="s">
        <v>351</v>
      </c>
      <c r="C6" s="18">
        <v>0</v>
      </c>
    </row>
    <row r="7" spans="2:3" ht="16" x14ac:dyDescent="0.35">
      <c r="B7" s="44" t="s">
        <v>352</v>
      </c>
      <c r="C7" s="18">
        <v>0</v>
      </c>
    </row>
    <row r="8" spans="2:3" ht="16" x14ac:dyDescent="0.35">
      <c r="B8" s="44" t="s">
        <v>353</v>
      </c>
      <c r="C8" s="18">
        <v>0</v>
      </c>
    </row>
    <row r="9" spans="2:3" ht="16" x14ac:dyDescent="0.35">
      <c r="B9" s="44" t="s">
        <v>354</v>
      </c>
      <c r="C9" s="18">
        <v>0</v>
      </c>
    </row>
    <row r="10" spans="2:3" ht="16" x14ac:dyDescent="0.35">
      <c r="B10" s="44" t="s">
        <v>355</v>
      </c>
      <c r="C10" s="18">
        <v>0</v>
      </c>
    </row>
    <row r="11" spans="2:3" ht="32" x14ac:dyDescent="0.35">
      <c r="B11" s="44" t="s">
        <v>356</v>
      </c>
      <c r="C11" s="18">
        <v>0</v>
      </c>
    </row>
    <row r="12" spans="2:3" ht="16" x14ac:dyDescent="0.35">
      <c r="B12" s="44" t="s">
        <v>357</v>
      </c>
      <c r="C12" s="18">
        <v>0</v>
      </c>
    </row>
    <row r="13" spans="2:3" ht="16" x14ac:dyDescent="0.35">
      <c r="B13" s="44" t="s">
        <v>358</v>
      </c>
      <c r="C13" s="18">
        <v>0</v>
      </c>
    </row>
    <row r="14" spans="2:3" ht="16" x14ac:dyDescent="0.35">
      <c r="B14" s="44" t="s">
        <v>359</v>
      </c>
      <c r="C14" s="18">
        <v>0</v>
      </c>
    </row>
    <row r="15" spans="2:3" ht="16" x14ac:dyDescent="0.35">
      <c r="B15" s="44" t="s">
        <v>360</v>
      </c>
      <c r="C15" s="18">
        <v>0</v>
      </c>
    </row>
    <row r="16" spans="2:3" ht="16" x14ac:dyDescent="0.35">
      <c r="B16" s="44" t="s">
        <v>361</v>
      </c>
      <c r="C16" s="18">
        <v>4</v>
      </c>
    </row>
    <row r="17" spans="2:3" ht="32" x14ac:dyDescent="0.35">
      <c r="B17" s="44" t="s">
        <v>362</v>
      </c>
      <c r="C17" s="18">
        <v>1</v>
      </c>
    </row>
    <row r="18" spans="2:3" ht="16" x14ac:dyDescent="0.35">
      <c r="B18" s="44" t="s">
        <v>363</v>
      </c>
      <c r="C18" s="18">
        <v>8</v>
      </c>
    </row>
    <row r="19" spans="2:3" ht="32" x14ac:dyDescent="0.35">
      <c r="B19" s="44" t="s">
        <v>364</v>
      </c>
      <c r="C19" s="18">
        <v>0</v>
      </c>
    </row>
    <row r="20" spans="2:3" ht="16" x14ac:dyDescent="0.35">
      <c r="B20" s="44" t="s">
        <v>365</v>
      </c>
      <c r="C20" s="18">
        <v>0</v>
      </c>
    </row>
    <row r="21" spans="2:3" ht="32" x14ac:dyDescent="0.35">
      <c r="B21" s="44" t="s">
        <v>366</v>
      </c>
      <c r="C21" s="18">
        <v>1</v>
      </c>
    </row>
    <row r="22" spans="2:3" ht="16" x14ac:dyDescent="0.35">
      <c r="B22" s="44" t="s">
        <v>367</v>
      </c>
      <c r="C22" s="18">
        <v>0</v>
      </c>
    </row>
    <row r="23" spans="2:3" ht="16" x14ac:dyDescent="0.35">
      <c r="B23" s="44" t="s">
        <v>368</v>
      </c>
      <c r="C23" s="18">
        <v>0</v>
      </c>
    </row>
    <row r="24" spans="2:3" ht="16" x14ac:dyDescent="0.35">
      <c r="B24" s="44" t="s">
        <v>369</v>
      </c>
      <c r="C24" s="18">
        <v>1</v>
      </c>
    </row>
    <row r="25" spans="2:3" ht="16" x14ac:dyDescent="0.35">
      <c r="B25" s="44" t="s">
        <v>370</v>
      </c>
      <c r="C25" s="18">
        <v>0</v>
      </c>
    </row>
    <row r="26" spans="2:3" ht="32" x14ac:dyDescent="0.35">
      <c r="B26" s="44" t="s">
        <v>371</v>
      </c>
      <c r="C26" s="18">
        <v>9</v>
      </c>
    </row>
    <row r="27" spans="2:3" ht="16" x14ac:dyDescent="0.35">
      <c r="B27" s="44" t="s">
        <v>372</v>
      </c>
      <c r="C27" s="18">
        <v>0</v>
      </c>
    </row>
    <row r="28" spans="2:3" ht="16" x14ac:dyDescent="0.35">
      <c r="B28" s="44" t="s">
        <v>373</v>
      </c>
      <c r="C28" s="18">
        <v>0</v>
      </c>
    </row>
    <row r="29" spans="2:3" ht="32" x14ac:dyDescent="0.35">
      <c r="B29" s="44" t="s">
        <v>374</v>
      </c>
      <c r="C29" s="18">
        <v>16</v>
      </c>
    </row>
    <row r="30" spans="2:3" ht="48" x14ac:dyDescent="0.35">
      <c r="B30" s="44" t="s">
        <v>375</v>
      </c>
      <c r="C30" s="18">
        <v>0</v>
      </c>
    </row>
    <row r="31" spans="2:3" ht="16" x14ac:dyDescent="0.35">
      <c r="B31" s="44" t="s">
        <v>376</v>
      </c>
      <c r="C31" s="18">
        <v>7</v>
      </c>
    </row>
    <row r="32" spans="2:3" ht="16" x14ac:dyDescent="0.35">
      <c r="B32" s="44" t="s">
        <v>377</v>
      </c>
      <c r="C32" s="18">
        <v>0</v>
      </c>
    </row>
    <row r="33" spans="2:3" ht="32" x14ac:dyDescent="0.35">
      <c r="B33" s="44" t="s">
        <v>378</v>
      </c>
      <c r="C33" s="18">
        <v>0</v>
      </c>
    </row>
    <row r="34" spans="2:3" ht="16" x14ac:dyDescent="0.35">
      <c r="B34" s="44" t="s">
        <v>379</v>
      </c>
      <c r="C34" s="18">
        <v>5</v>
      </c>
    </row>
    <row r="35" spans="2:3" ht="16" x14ac:dyDescent="0.35">
      <c r="B35" s="44" t="s">
        <v>380</v>
      </c>
      <c r="C35" s="18">
        <v>6</v>
      </c>
    </row>
    <row r="36" spans="2:3" ht="32" x14ac:dyDescent="0.35">
      <c r="B36" s="44" t="s">
        <v>381</v>
      </c>
      <c r="C36" s="18">
        <v>0</v>
      </c>
    </row>
    <row r="37" spans="2:3" ht="16" x14ac:dyDescent="0.35">
      <c r="B37" s="44" t="s">
        <v>382</v>
      </c>
      <c r="C37" s="18">
        <v>0</v>
      </c>
    </row>
    <row r="38" spans="2:3" ht="48" x14ac:dyDescent="0.35">
      <c r="B38" s="44" t="s">
        <v>322</v>
      </c>
      <c r="C38" s="18">
        <v>0</v>
      </c>
    </row>
    <row r="39" spans="2:3" ht="48" x14ac:dyDescent="0.35">
      <c r="B39" s="44" t="s">
        <v>383</v>
      </c>
      <c r="C39" s="18">
        <v>0</v>
      </c>
    </row>
    <row r="40" spans="2:3" ht="48" x14ac:dyDescent="0.35">
      <c r="B40" s="44" t="s">
        <v>384</v>
      </c>
      <c r="C40" s="18">
        <v>0</v>
      </c>
    </row>
    <row r="41" spans="2:3" ht="32" x14ac:dyDescent="0.35">
      <c r="B41" s="44" t="s">
        <v>385</v>
      </c>
      <c r="C41" s="18">
        <v>0</v>
      </c>
    </row>
    <row r="42" spans="2:3" ht="32" x14ac:dyDescent="0.35">
      <c r="B42" s="44" t="s">
        <v>386</v>
      </c>
      <c r="C42" s="18">
        <v>0</v>
      </c>
    </row>
    <row r="43" spans="2:3" ht="32" x14ac:dyDescent="0.35">
      <c r="B43" s="44" t="s">
        <v>387</v>
      </c>
      <c r="C43" s="18">
        <v>0</v>
      </c>
    </row>
    <row r="44" spans="2:3" ht="16" x14ac:dyDescent="0.35">
      <c r="B44" s="44" t="s">
        <v>388</v>
      </c>
      <c r="C44" s="18">
        <v>2</v>
      </c>
    </row>
    <row r="45" spans="2:3" ht="16" x14ac:dyDescent="0.35">
      <c r="B45" s="44" t="s">
        <v>389</v>
      </c>
      <c r="C45" s="18">
        <v>8</v>
      </c>
    </row>
    <row r="46" spans="2:3" ht="16" x14ac:dyDescent="0.35">
      <c r="B46" s="44" t="s">
        <v>390</v>
      </c>
      <c r="C46" s="18">
        <v>13</v>
      </c>
    </row>
    <row r="47" spans="2:3" ht="32" x14ac:dyDescent="0.35">
      <c r="B47" s="44" t="s">
        <v>391</v>
      </c>
      <c r="C47" s="18">
        <v>5</v>
      </c>
    </row>
    <row r="48" spans="2:3" ht="16" x14ac:dyDescent="0.35">
      <c r="B48" s="44" t="s">
        <v>392</v>
      </c>
      <c r="C48" s="18">
        <v>1</v>
      </c>
    </row>
    <row r="49" spans="2:3" ht="16" x14ac:dyDescent="0.35">
      <c r="B49" s="44" t="s">
        <v>393</v>
      </c>
      <c r="C49" s="18">
        <v>0</v>
      </c>
    </row>
    <row r="50" spans="2:3" ht="16" x14ac:dyDescent="0.35">
      <c r="B50" s="44" t="s">
        <v>394</v>
      </c>
      <c r="C50" s="18">
        <v>0</v>
      </c>
    </row>
    <row r="51" spans="2:3" ht="32" x14ac:dyDescent="0.35">
      <c r="B51" s="44" t="s">
        <v>395</v>
      </c>
      <c r="C51" s="18">
        <v>0</v>
      </c>
    </row>
    <row r="52" spans="2:3" ht="32" x14ac:dyDescent="0.35">
      <c r="B52" s="44" t="s">
        <v>396</v>
      </c>
      <c r="C52" s="18">
        <v>3</v>
      </c>
    </row>
    <row r="53" spans="2:3" ht="16" x14ac:dyDescent="0.35">
      <c r="B53" s="44" t="s">
        <v>397</v>
      </c>
      <c r="C53" s="18">
        <v>4</v>
      </c>
    </row>
    <row r="54" spans="2:3" ht="16" x14ac:dyDescent="0.35">
      <c r="B54" s="44" t="s">
        <v>398</v>
      </c>
      <c r="C54" s="18">
        <v>0</v>
      </c>
    </row>
    <row r="55" spans="2:3" ht="16" x14ac:dyDescent="0.35">
      <c r="B55" s="44" t="s">
        <v>399</v>
      </c>
      <c r="C55" s="18">
        <v>2</v>
      </c>
    </row>
    <row r="56" spans="2:3" ht="16" x14ac:dyDescent="0.35">
      <c r="B56" s="44" t="s">
        <v>400</v>
      </c>
      <c r="C56" s="18">
        <v>0</v>
      </c>
    </row>
    <row r="57" spans="2:3" ht="16" x14ac:dyDescent="0.35">
      <c r="B57" s="44" t="s">
        <v>401</v>
      </c>
      <c r="C57" s="18">
        <v>0</v>
      </c>
    </row>
    <row r="58" spans="2:3" ht="32" x14ac:dyDescent="0.35">
      <c r="B58" s="44" t="s">
        <v>402</v>
      </c>
      <c r="C58" s="18">
        <v>0</v>
      </c>
    </row>
    <row r="59" spans="2:3" ht="32" x14ac:dyDescent="0.35">
      <c r="B59" s="44" t="s">
        <v>403</v>
      </c>
      <c r="C59" s="18">
        <v>1</v>
      </c>
    </row>
    <row r="60" spans="2:3" ht="32" x14ac:dyDescent="0.35">
      <c r="B60" s="44" t="s">
        <v>404</v>
      </c>
      <c r="C60" s="18">
        <v>4</v>
      </c>
    </row>
    <row r="61" spans="2:3" ht="32" x14ac:dyDescent="0.35">
      <c r="B61" s="44" t="s">
        <v>405</v>
      </c>
      <c r="C61" s="18">
        <v>6</v>
      </c>
    </row>
    <row r="62" spans="2:3" ht="32" x14ac:dyDescent="0.35">
      <c r="B62" s="44" t="s">
        <v>406</v>
      </c>
      <c r="C62" s="18">
        <v>0</v>
      </c>
    </row>
    <row r="63" spans="2:3" ht="32" x14ac:dyDescent="0.35">
      <c r="B63" s="44" t="s">
        <v>407</v>
      </c>
      <c r="C63" s="18">
        <v>1</v>
      </c>
    </row>
    <row r="64" spans="2:3" ht="16" x14ac:dyDescent="0.35">
      <c r="B64" s="44" t="s">
        <v>408</v>
      </c>
      <c r="C64" s="18">
        <v>6</v>
      </c>
    </row>
    <row r="65" spans="2:3" ht="32" x14ac:dyDescent="0.35">
      <c r="B65" s="44" t="s">
        <v>409</v>
      </c>
      <c r="C65" s="18">
        <v>3</v>
      </c>
    </row>
    <row r="66" spans="2:3" ht="32" x14ac:dyDescent="0.35">
      <c r="B66" s="44" t="s">
        <v>410</v>
      </c>
      <c r="C66" s="18">
        <v>3</v>
      </c>
    </row>
    <row r="67" spans="2:3" ht="16" x14ac:dyDescent="0.35">
      <c r="B67" s="44" t="s">
        <v>411</v>
      </c>
      <c r="C67" s="18">
        <v>0</v>
      </c>
    </row>
    <row r="68" spans="2:3" ht="16" x14ac:dyDescent="0.35">
      <c r="B68" s="44" t="s">
        <v>412</v>
      </c>
      <c r="C68" s="18">
        <v>2</v>
      </c>
    </row>
    <row r="69" spans="2:3" ht="32" x14ac:dyDescent="0.35">
      <c r="B69" s="44" t="s">
        <v>413</v>
      </c>
      <c r="C69" s="18">
        <v>1</v>
      </c>
    </row>
    <row r="70" spans="2:3" ht="32" x14ac:dyDescent="0.35">
      <c r="B70" s="44" t="s">
        <v>414</v>
      </c>
      <c r="C70" s="18">
        <v>3</v>
      </c>
    </row>
    <row r="71" spans="2:3" ht="32" x14ac:dyDescent="0.35">
      <c r="B71" s="44" t="s">
        <v>415</v>
      </c>
      <c r="C71" s="18">
        <v>0</v>
      </c>
    </row>
    <row r="72" spans="2:3" ht="32" x14ac:dyDescent="0.35">
      <c r="B72" s="44" t="s">
        <v>416</v>
      </c>
      <c r="C72" s="18">
        <v>0</v>
      </c>
    </row>
    <row r="73" spans="2:3" ht="16" x14ac:dyDescent="0.35">
      <c r="B73" s="44" t="s">
        <v>417</v>
      </c>
      <c r="C73" s="18">
        <v>0</v>
      </c>
    </row>
    <row r="74" spans="2:3" ht="16" x14ac:dyDescent="0.35">
      <c r="B74" s="44" t="s">
        <v>418</v>
      </c>
      <c r="C74" s="18">
        <v>5</v>
      </c>
    </row>
    <row r="75" spans="2:3" ht="16" x14ac:dyDescent="0.35">
      <c r="B75" s="44" t="s">
        <v>419</v>
      </c>
      <c r="C75" s="18">
        <v>0</v>
      </c>
    </row>
    <row r="76" spans="2:3" ht="16" x14ac:dyDescent="0.35">
      <c r="B76" s="44" t="s">
        <v>420</v>
      </c>
      <c r="C76" s="18">
        <v>0</v>
      </c>
    </row>
    <row r="77" spans="2:3" ht="32" x14ac:dyDescent="0.35">
      <c r="B77" s="44" t="s">
        <v>421</v>
      </c>
      <c r="C77" s="18">
        <v>2</v>
      </c>
    </row>
    <row r="78" spans="2:3" ht="16" x14ac:dyDescent="0.35">
      <c r="B78" s="44" t="s">
        <v>422</v>
      </c>
      <c r="C78" s="18">
        <v>0</v>
      </c>
    </row>
    <row r="79" spans="2:3" ht="16" x14ac:dyDescent="0.35">
      <c r="B79" s="44" t="s">
        <v>337</v>
      </c>
      <c r="C79" s="18">
        <v>0</v>
      </c>
    </row>
    <row r="80" spans="2:3" ht="16" x14ac:dyDescent="0.35">
      <c r="B80" s="44" t="s">
        <v>338</v>
      </c>
      <c r="C80" s="18">
        <v>2</v>
      </c>
    </row>
    <row r="81" spans="2:3" ht="48" x14ac:dyDescent="0.35">
      <c r="B81" s="44" t="s">
        <v>423</v>
      </c>
      <c r="C81" s="18">
        <v>0</v>
      </c>
    </row>
    <row r="82" spans="2:3" ht="16" x14ac:dyDescent="0.35">
      <c r="B82" s="44" t="s">
        <v>424</v>
      </c>
      <c r="C82" s="18">
        <v>0</v>
      </c>
    </row>
    <row r="83" spans="2:3" ht="32" x14ac:dyDescent="0.35">
      <c r="B83" s="44" t="s">
        <v>425</v>
      </c>
      <c r="C83" s="18">
        <v>0</v>
      </c>
    </row>
    <row r="84" spans="2:3" ht="16" x14ac:dyDescent="0.35">
      <c r="B84" s="44" t="s">
        <v>426</v>
      </c>
      <c r="C84" s="18">
        <v>0</v>
      </c>
    </row>
    <row r="85" spans="2:3" ht="16" x14ac:dyDescent="0.35">
      <c r="B85" s="44" t="s">
        <v>427</v>
      </c>
      <c r="C85" s="18">
        <v>0</v>
      </c>
    </row>
    <row r="86" spans="2:3" ht="16" x14ac:dyDescent="0.35">
      <c r="B86" s="44" t="s">
        <v>341</v>
      </c>
      <c r="C86" s="18">
        <v>4</v>
      </c>
    </row>
    <row r="87" spans="2:3" ht="16" x14ac:dyDescent="0.35">
      <c r="B87" s="44" t="s">
        <v>342</v>
      </c>
      <c r="C87" s="18">
        <v>0</v>
      </c>
    </row>
    <row r="88" spans="2:3" ht="16" x14ac:dyDescent="0.35">
      <c r="B88" s="44" t="s">
        <v>428</v>
      </c>
      <c r="C88" s="18">
        <v>5</v>
      </c>
    </row>
    <row r="89" spans="2:3" ht="16" x14ac:dyDescent="0.35">
      <c r="B89" s="44" t="s">
        <v>429</v>
      </c>
      <c r="C89" s="18">
        <v>0</v>
      </c>
    </row>
    <row r="90" spans="2:3" ht="16" x14ac:dyDescent="0.35">
      <c r="B90" s="44" t="s">
        <v>345</v>
      </c>
      <c r="C90" s="18">
        <v>1</v>
      </c>
    </row>
    <row r="91" spans="2:3" ht="48" x14ac:dyDescent="0.35">
      <c r="B91" s="44" t="s">
        <v>430</v>
      </c>
      <c r="C91" s="18">
        <v>0</v>
      </c>
    </row>
    <row r="92" spans="2:3" ht="16" x14ac:dyDescent="0.35">
      <c r="B92" s="44" t="s">
        <v>431</v>
      </c>
      <c r="C92" s="18">
        <v>0</v>
      </c>
    </row>
    <row r="93" spans="2:3" ht="16" x14ac:dyDescent="0.35">
      <c r="B93" s="44" t="s">
        <v>432</v>
      </c>
      <c r="C93" s="18">
        <v>0</v>
      </c>
    </row>
    <row r="94" spans="2:3" ht="16" x14ac:dyDescent="0.35">
      <c r="B94" s="44" t="s">
        <v>433</v>
      </c>
      <c r="C94" s="18">
        <v>0</v>
      </c>
    </row>
    <row r="95" spans="2:3" ht="16" x14ac:dyDescent="0.35">
      <c r="B95" s="44" t="s">
        <v>434</v>
      </c>
      <c r="C95" s="18">
        <v>0</v>
      </c>
    </row>
    <row r="96" spans="2:3" ht="32" x14ac:dyDescent="0.35">
      <c r="B96" s="44" t="s">
        <v>435</v>
      </c>
      <c r="C96" s="18">
        <v>1</v>
      </c>
    </row>
    <row r="97" spans="2:3" ht="48" x14ac:dyDescent="0.35">
      <c r="B97" s="44" t="s">
        <v>436</v>
      </c>
      <c r="C97" s="18">
        <v>4</v>
      </c>
    </row>
    <row r="98" spans="2:3" ht="16" x14ac:dyDescent="0.35">
      <c r="B98" s="44"/>
      <c r="C98" s="18"/>
    </row>
    <row r="99" spans="2:3" x14ac:dyDescent="0.35"/>
    <row r="100" spans="2:3" x14ac:dyDescent="0.35"/>
    <row r="101" spans="2:3" x14ac:dyDescent="0.35"/>
    <row r="102" spans="2:3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showGridLines="0" workbookViewId="0">
      <selection activeCell="C56" sqref="C56"/>
    </sheetView>
  </sheetViews>
  <sheetFormatPr baseColWidth="10" defaultColWidth="0" defaultRowHeight="14.5" zeroHeight="1" x14ac:dyDescent="0.35"/>
  <cols>
    <col min="1" max="1" width="11.453125" customWidth="1"/>
    <col min="2" max="2" width="31.7265625" customWidth="1"/>
    <col min="3" max="3" width="20" customWidth="1"/>
    <col min="4" max="4" width="11.453125" customWidth="1"/>
    <col min="5" max="5" width="31" customWidth="1"/>
    <col min="6" max="6" width="15.54296875" customWidth="1"/>
    <col min="7" max="7" width="11.453125" customWidth="1"/>
    <col min="8" max="8" width="32.26953125" customWidth="1"/>
    <col min="9" max="9" width="17.81640625" customWidth="1"/>
    <col min="10" max="10" width="11.453125" customWidth="1"/>
    <col min="11" max="16384" width="11.453125" hidden="1"/>
  </cols>
  <sheetData>
    <row r="1" spans="2:9" x14ac:dyDescent="0.35"/>
    <row r="2" spans="2:9" ht="17" x14ac:dyDescent="0.35">
      <c r="B2" s="53" t="s">
        <v>346</v>
      </c>
      <c r="C2" s="53"/>
      <c r="E2" s="53" t="s">
        <v>347</v>
      </c>
      <c r="F2" s="53"/>
      <c r="H2" s="53" t="s">
        <v>348</v>
      </c>
      <c r="I2" s="53"/>
    </row>
    <row r="3" spans="2:9" ht="34" x14ac:dyDescent="0.35">
      <c r="B3" s="41" t="s">
        <v>304</v>
      </c>
      <c r="C3" s="43" t="s">
        <v>349</v>
      </c>
      <c r="E3" s="41" t="s">
        <v>304</v>
      </c>
      <c r="F3" s="43" t="s">
        <v>349</v>
      </c>
      <c r="H3" s="41" t="s">
        <v>304</v>
      </c>
      <c r="I3" s="43" t="s">
        <v>349</v>
      </c>
    </row>
    <row r="4" spans="2:9" ht="16" x14ac:dyDescent="0.35">
      <c r="B4" s="44" t="s">
        <v>306</v>
      </c>
      <c r="C4" s="18">
        <v>0</v>
      </c>
      <c r="E4" s="44" t="s">
        <v>306</v>
      </c>
      <c r="F4" s="18">
        <v>0</v>
      </c>
      <c r="H4" s="44" t="s">
        <v>306</v>
      </c>
      <c r="I4" s="18">
        <v>0</v>
      </c>
    </row>
    <row r="5" spans="2:9" ht="16" x14ac:dyDescent="0.35">
      <c r="B5" s="44" t="s">
        <v>307</v>
      </c>
      <c r="C5" s="18">
        <v>0</v>
      </c>
      <c r="E5" s="44" t="s">
        <v>307</v>
      </c>
      <c r="F5" s="18">
        <v>0</v>
      </c>
      <c r="H5" s="44" t="s">
        <v>307</v>
      </c>
      <c r="I5" s="18">
        <v>0</v>
      </c>
    </row>
    <row r="6" spans="2:9" ht="32" x14ac:dyDescent="0.35">
      <c r="B6" s="44" t="s">
        <v>308</v>
      </c>
      <c r="C6" s="18">
        <v>0</v>
      </c>
      <c r="E6" s="44" t="s">
        <v>308</v>
      </c>
      <c r="F6" s="18">
        <v>0</v>
      </c>
      <c r="H6" s="44" t="s">
        <v>308</v>
      </c>
      <c r="I6" s="18">
        <v>0</v>
      </c>
    </row>
    <row r="7" spans="2:9" ht="16" x14ac:dyDescent="0.35">
      <c r="B7" s="44" t="s">
        <v>309</v>
      </c>
      <c r="C7" s="18">
        <v>0</v>
      </c>
      <c r="E7" s="44" t="s">
        <v>309</v>
      </c>
      <c r="F7" s="18">
        <v>0</v>
      </c>
      <c r="H7" s="44" t="s">
        <v>309</v>
      </c>
      <c r="I7" s="18">
        <v>0</v>
      </c>
    </row>
    <row r="8" spans="2:9" ht="16" x14ac:dyDescent="0.35">
      <c r="B8" s="44" t="s">
        <v>309</v>
      </c>
      <c r="C8" s="18">
        <v>0</v>
      </c>
      <c r="E8" s="44" t="s">
        <v>309</v>
      </c>
      <c r="F8" s="18">
        <v>0</v>
      </c>
      <c r="H8" s="44" t="s">
        <v>309</v>
      </c>
      <c r="I8" s="18">
        <v>0</v>
      </c>
    </row>
    <row r="9" spans="2:9" ht="16" x14ac:dyDescent="0.35">
      <c r="B9" s="44" t="s">
        <v>309</v>
      </c>
      <c r="C9" s="18">
        <v>0</v>
      </c>
      <c r="E9" s="44" t="s">
        <v>309</v>
      </c>
      <c r="F9" s="18">
        <v>0</v>
      </c>
      <c r="H9" s="44" t="s">
        <v>309</v>
      </c>
      <c r="I9" s="18">
        <v>0</v>
      </c>
    </row>
    <row r="10" spans="2:9" ht="16" x14ac:dyDescent="0.35">
      <c r="B10" s="44" t="s">
        <v>309</v>
      </c>
      <c r="C10" s="18">
        <v>0</v>
      </c>
      <c r="E10" s="44" t="s">
        <v>309</v>
      </c>
      <c r="F10" s="18">
        <v>0</v>
      </c>
      <c r="H10" s="44" t="s">
        <v>309</v>
      </c>
      <c r="I10" s="18">
        <v>0</v>
      </c>
    </row>
    <row r="11" spans="2:9" ht="16" x14ac:dyDescent="0.35">
      <c r="B11" s="44" t="s">
        <v>309</v>
      </c>
      <c r="C11" s="18">
        <v>0</v>
      </c>
      <c r="E11" s="44" t="s">
        <v>309</v>
      </c>
      <c r="F11" s="18">
        <v>0</v>
      </c>
      <c r="H11" s="44" t="s">
        <v>309</v>
      </c>
      <c r="I11" s="18">
        <v>0</v>
      </c>
    </row>
    <row r="12" spans="2:9" ht="16" x14ac:dyDescent="0.35">
      <c r="B12" s="44" t="s">
        <v>309</v>
      </c>
      <c r="C12" s="18">
        <v>0</v>
      </c>
      <c r="E12" s="44" t="s">
        <v>309</v>
      </c>
      <c r="F12" s="18">
        <v>0</v>
      </c>
      <c r="H12" s="44" t="s">
        <v>309</v>
      </c>
      <c r="I12" s="18">
        <v>0</v>
      </c>
    </row>
    <row r="13" spans="2:9" ht="32" x14ac:dyDescent="0.35">
      <c r="B13" s="44" t="s">
        <v>310</v>
      </c>
      <c r="C13" s="18">
        <v>0</v>
      </c>
      <c r="E13" s="44" t="s">
        <v>310</v>
      </c>
      <c r="F13" s="18">
        <v>0</v>
      </c>
      <c r="H13" s="44" t="s">
        <v>310</v>
      </c>
      <c r="I13" s="18">
        <v>0</v>
      </c>
    </row>
    <row r="14" spans="2:9" ht="32" x14ac:dyDescent="0.35">
      <c r="B14" s="44" t="s">
        <v>310</v>
      </c>
      <c r="C14" s="18">
        <v>0</v>
      </c>
      <c r="E14" s="44" t="s">
        <v>310</v>
      </c>
      <c r="F14" s="18">
        <v>0</v>
      </c>
      <c r="H14" s="44" t="s">
        <v>310</v>
      </c>
      <c r="I14" s="18">
        <v>0</v>
      </c>
    </row>
    <row r="15" spans="2:9" ht="32" x14ac:dyDescent="0.35">
      <c r="B15" s="44" t="s">
        <v>311</v>
      </c>
      <c r="C15" s="18">
        <v>0</v>
      </c>
      <c r="E15" s="44" t="s">
        <v>311</v>
      </c>
      <c r="F15" s="18">
        <v>0</v>
      </c>
      <c r="H15" s="44" t="s">
        <v>311</v>
      </c>
      <c r="I15" s="18">
        <v>0</v>
      </c>
    </row>
    <row r="16" spans="2:9" ht="16" x14ac:dyDescent="0.35">
      <c r="B16" s="44" t="s">
        <v>312</v>
      </c>
      <c r="C16" s="18">
        <v>0</v>
      </c>
      <c r="E16" s="44" t="s">
        <v>312</v>
      </c>
      <c r="F16" s="18">
        <v>0</v>
      </c>
      <c r="H16" s="44" t="s">
        <v>312</v>
      </c>
      <c r="I16" s="18">
        <v>0</v>
      </c>
    </row>
    <row r="17" spans="2:9" ht="16" x14ac:dyDescent="0.35">
      <c r="B17" s="44" t="s">
        <v>313</v>
      </c>
      <c r="C17" s="18">
        <v>0</v>
      </c>
      <c r="E17" s="44" t="s">
        <v>313</v>
      </c>
      <c r="F17" s="18">
        <v>0</v>
      </c>
      <c r="H17" s="44" t="s">
        <v>313</v>
      </c>
      <c r="I17" s="18">
        <v>0</v>
      </c>
    </row>
    <row r="18" spans="2:9" ht="16" x14ac:dyDescent="0.35">
      <c r="B18" s="44" t="s">
        <v>314</v>
      </c>
      <c r="C18" s="18">
        <v>0</v>
      </c>
      <c r="E18" s="44" t="s">
        <v>314</v>
      </c>
      <c r="F18" s="18">
        <v>0</v>
      </c>
      <c r="H18" s="44" t="s">
        <v>314</v>
      </c>
      <c r="I18" s="18">
        <v>0</v>
      </c>
    </row>
    <row r="19" spans="2:9" ht="48" x14ac:dyDescent="0.35">
      <c r="B19" s="44" t="s">
        <v>315</v>
      </c>
      <c r="C19" s="18">
        <v>0</v>
      </c>
      <c r="E19" s="44" t="s">
        <v>315</v>
      </c>
      <c r="F19" s="18">
        <v>0</v>
      </c>
      <c r="H19" s="44" t="s">
        <v>315</v>
      </c>
      <c r="I19" s="18">
        <v>0</v>
      </c>
    </row>
    <row r="20" spans="2:9" ht="16" x14ac:dyDescent="0.35">
      <c r="B20" s="44" t="s">
        <v>316</v>
      </c>
      <c r="C20" s="18">
        <v>0</v>
      </c>
      <c r="E20" s="44" t="s">
        <v>316</v>
      </c>
      <c r="F20" s="18">
        <v>0</v>
      </c>
      <c r="H20" s="44" t="s">
        <v>316</v>
      </c>
      <c r="I20" s="18">
        <v>0</v>
      </c>
    </row>
    <row r="21" spans="2:9" ht="16" x14ac:dyDescent="0.35">
      <c r="B21" s="44" t="s">
        <v>317</v>
      </c>
      <c r="C21" s="18">
        <v>0</v>
      </c>
      <c r="E21" s="44" t="s">
        <v>317</v>
      </c>
      <c r="F21" s="18">
        <v>0</v>
      </c>
      <c r="H21" s="44" t="s">
        <v>317</v>
      </c>
      <c r="I21" s="18">
        <v>0</v>
      </c>
    </row>
    <row r="22" spans="2:9" ht="16" x14ac:dyDescent="0.35">
      <c r="B22" s="44" t="s">
        <v>318</v>
      </c>
      <c r="C22" s="18">
        <v>0</v>
      </c>
      <c r="E22" s="44" t="s">
        <v>318</v>
      </c>
      <c r="F22" s="18">
        <v>0</v>
      </c>
      <c r="H22" s="44" t="s">
        <v>318</v>
      </c>
      <c r="I22" s="18">
        <v>0</v>
      </c>
    </row>
    <row r="23" spans="2:9" ht="16" x14ac:dyDescent="0.35">
      <c r="B23" s="44" t="s">
        <v>319</v>
      </c>
      <c r="C23" s="18">
        <v>0</v>
      </c>
      <c r="E23" s="44" t="s">
        <v>319</v>
      </c>
      <c r="F23" s="18">
        <v>0</v>
      </c>
      <c r="H23" s="44" t="s">
        <v>319</v>
      </c>
      <c r="I23" s="18">
        <v>0</v>
      </c>
    </row>
    <row r="24" spans="2:9" ht="32" x14ac:dyDescent="0.35">
      <c r="B24" s="44" t="s">
        <v>320</v>
      </c>
      <c r="C24" s="18">
        <v>0</v>
      </c>
      <c r="E24" s="44" t="s">
        <v>320</v>
      </c>
      <c r="F24" s="18">
        <v>0</v>
      </c>
      <c r="H24" s="44" t="s">
        <v>320</v>
      </c>
      <c r="I24" s="18">
        <v>0</v>
      </c>
    </row>
    <row r="25" spans="2:9" ht="16" x14ac:dyDescent="0.35">
      <c r="B25" s="44" t="s">
        <v>321</v>
      </c>
      <c r="C25" s="18">
        <v>0</v>
      </c>
      <c r="E25" s="44" t="s">
        <v>321</v>
      </c>
      <c r="F25" s="18">
        <v>0</v>
      </c>
      <c r="H25" s="44" t="s">
        <v>321</v>
      </c>
      <c r="I25" s="18">
        <v>0</v>
      </c>
    </row>
    <row r="26" spans="2:9" ht="48" x14ac:dyDescent="0.35">
      <c r="B26" s="44" t="s">
        <v>322</v>
      </c>
      <c r="C26" s="18">
        <v>0</v>
      </c>
      <c r="E26" s="44" t="s">
        <v>322</v>
      </c>
      <c r="F26" s="18">
        <v>0</v>
      </c>
      <c r="H26" s="44" t="s">
        <v>322</v>
      </c>
      <c r="I26" s="18">
        <v>0</v>
      </c>
    </row>
    <row r="27" spans="2:9" ht="16" x14ac:dyDescent="0.35">
      <c r="B27" s="44" t="s">
        <v>323</v>
      </c>
      <c r="C27" s="18">
        <v>0</v>
      </c>
      <c r="E27" s="44" t="s">
        <v>323</v>
      </c>
      <c r="F27" s="18">
        <v>0</v>
      </c>
      <c r="H27" s="44" t="s">
        <v>323</v>
      </c>
      <c r="I27" s="18">
        <v>0</v>
      </c>
    </row>
    <row r="28" spans="2:9" ht="16" x14ac:dyDescent="0.35">
      <c r="B28" s="44" t="s">
        <v>324</v>
      </c>
      <c r="C28" s="18">
        <v>0</v>
      </c>
      <c r="E28" s="44" t="s">
        <v>324</v>
      </c>
      <c r="F28" s="18">
        <v>0</v>
      </c>
      <c r="H28" s="44" t="s">
        <v>324</v>
      </c>
      <c r="I28" s="18">
        <v>0</v>
      </c>
    </row>
    <row r="29" spans="2:9" ht="16" x14ac:dyDescent="0.35">
      <c r="B29" s="44" t="s">
        <v>325</v>
      </c>
      <c r="C29" s="18">
        <v>0</v>
      </c>
      <c r="E29" s="44" t="s">
        <v>325</v>
      </c>
      <c r="F29" s="18">
        <v>0</v>
      </c>
      <c r="H29" s="44" t="s">
        <v>325</v>
      </c>
      <c r="I29" s="18">
        <v>0</v>
      </c>
    </row>
    <row r="30" spans="2:9" ht="48" x14ac:dyDescent="0.35">
      <c r="B30" s="44" t="s">
        <v>326</v>
      </c>
      <c r="C30" s="18">
        <v>0</v>
      </c>
      <c r="E30" s="44" t="s">
        <v>326</v>
      </c>
      <c r="F30" s="18">
        <v>1</v>
      </c>
      <c r="H30" s="44" t="s">
        <v>326</v>
      </c>
      <c r="I30" s="18">
        <v>0</v>
      </c>
    </row>
    <row r="31" spans="2:9" ht="16" x14ac:dyDescent="0.35">
      <c r="B31" s="44" t="s">
        <v>327</v>
      </c>
      <c r="C31" s="18">
        <v>0</v>
      </c>
      <c r="E31" s="44" t="s">
        <v>327</v>
      </c>
      <c r="F31" s="18">
        <v>0</v>
      </c>
      <c r="H31" s="44" t="s">
        <v>327</v>
      </c>
      <c r="I31" s="18">
        <v>0</v>
      </c>
    </row>
    <row r="32" spans="2:9" ht="32" x14ac:dyDescent="0.35">
      <c r="B32" s="44" t="s">
        <v>328</v>
      </c>
      <c r="C32" s="18">
        <v>0</v>
      </c>
      <c r="E32" s="44" t="s">
        <v>328</v>
      </c>
      <c r="F32" s="18">
        <v>0</v>
      </c>
      <c r="H32" s="44" t="s">
        <v>328</v>
      </c>
      <c r="I32" s="18">
        <v>0</v>
      </c>
    </row>
    <row r="33" spans="2:9" ht="16" x14ac:dyDescent="0.35">
      <c r="B33" s="44" t="s">
        <v>329</v>
      </c>
      <c r="C33" s="18">
        <v>0</v>
      </c>
      <c r="E33" s="44" t="s">
        <v>329</v>
      </c>
      <c r="F33" s="18">
        <v>0</v>
      </c>
      <c r="H33" s="44" t="s">
        <v>329</v>
      </c>
      <c r="I33" s="18">
        <v>0</v>
      </c>
    </row>
    <row r="34" spans="2:9" ht="16" x14ac:dyDescent="0.35">
      <c r="B34" s="44" t="s">
        <v>330</v>
      </c>
      <c r="C34" s="18">
        <v>0</v>
      </c>
      <c r="E34" s="44" t="s">
        <v>330</v>
      </c>
      <c r="F34" s="18">
        <v>0</v>
      </c>
      <c r="H34" s="44" t="s">
        <v>330</v>
      </c>
      <c r="I34" s="18">
        <v>0</v>
      </c>
    </row>
    <row r="35" spans="2:9" ht="16" x14ac:dyDescent="0.35">
      <c r="B35" s="44" t="s">
        <v>330</v>
      </c>
      <c r="C35" s="18">
        <v>0</v>
      </c>
      <c r="E35" s="44" t="s">
        <v>330</v>
      </c>
      <c r="F35" s="18">
        <v>0</v>
      </c>
      <c r="H35" s="44" t="s">
        <v>330</v>
      </c>
      <c r="I35" s="18">
        <v>0</v>
      </c>
    </row>
    <row r="36" spans="2:9" ht="32" x14ac:dyDescent="0.35">
      <c r="B36" s="44" t="s">
        <v>331</v>
      </c>
      <c r="C36" s="18">
        <v>0</v>
      </c>
      <c r="E36" s="44" t="s">
        <v>331</v>
      </c>
      <c r="F36" s="18">
        <v>0</v>
      </c>
      <c r="H36" s="44" t="s">
        <v>331</v>
      </c>
      <c r="I36" s="18">
        <v>0</v>
      </c>
    </row>
    <row r="37" spans="2:9" ht="32" x14ac:dyDescent="0.35">
      <c r="B37" s="44" t="s">
        <v>332</v>
      </c>
      <c r="C37" s="18">
        <v>0</v>
      </c>
      <c r="E37" s="44" t="s">
        <v>332</v>
      </c>
      <c r="F37" s="18">
        <v>0</v>
      </c>
      <c r="H37" s="44" t="s">
        <v>332</v>
      </c>
      <c r="I37" s="18">
        <v>0</v>
      </c>
    </row>
    <row r="38" spans="2:9" ht="16" x14ac:dyDescent="0.35">
      <c r="B38" s="44" t="s">
        <v>333</v>
      </c>
      <c r="C38" s="18">
        <v>0</v>
      </c>
      <c r="E38" s="44" t="s">
        <v>333</v>
      </c>
      <c r="F38" s="18">
        <v>0</v>
      </c>
      <c r="H38" s="44" t="s">
        <v>333</v>
      </c>
      <c r="I38" s="18">
        <v>0</v>
      </c>
    </row>
    <row r="39" spans="2:9" ht="16" x14ac:dyDescent="0.35">
      <c r="B39" s="44" t="s">
        <v>333</v>
      </c>
      <c r="C39" s="18">
        <v>0</v>
      </c>
      <c r="E39" s="44" t="s">
        <v>333</v>
      </c>
      <c r="F39" s="18">
        <v>0</v>
      </c>
      <c r="H39" s="44" t="s">
        <v>333</v>
      </c>
      <c r="I39" s="18">
        <v>0</v>
      </c>
    </row>
    <row r="40" spans="2:9" ht="16" x14ac:dyDescent="0.35">
      <c r="B40" s="44" t="s">
        <v>333</v>
      </c>
      <c r="C40" s="18">
        <v>0</v>
      </c>
      <c r="E40" s="44" t="s">
        <v>333</v>
      </c>
      <c r="F40" s="18">
        <v>0</v>
      </c>
      <c r="H40" s="44" t="s">
        <v>333</v>
      </c>
      <c r="I40" s="18">
        <v>0</v>
      </c>
    </row>
    <row r="41" spans="2:9" ht="16" x14ac:dyDescent="0.35">
      <c r="B41" s="44" t="s">
        <v>333</v>
      </c>
      <c r="C41" s="18">
        <v>1</v>
      </c>
      <c r="E41" s="44" t="s">
        <v>333</v>
      </c>
      <c r="F41" s="18">
        <v>4</v>
      </c>
      <c r="H41" s="44" t="s">
        <v>333</v>
      </c>
      <c r="I41" s="18">
        <v>0</v>
      </c>
    </row>
    <row r="42" spans="2:9" ht="16" x14ac:dyDescent="0.35">
      <c r="B42" s="44" t="s">
        <v>333</v>
      </c>
      <c r="C42" s="18">
        <v>1</v>
      </c>
      <c r="E42" s="44" t="s">
        <v>333</v>
      </c>
      <c r="F42" s="18">
        <v>0</v>
      </c>
      <c r="H42" s="44" t="s">
        <v>333</v>
      </c>
      <c r="I42" s="18">
        <v>0</v>
      </c>
    </row>
    <row r="43" spans="2:9" ht="16" x14ac:dyDescent="0.35">
      <c r="B43" s="44" t="s">
        <v>333</v>
      </c>
      <c r="C43" s="18">
        <v>0</v>
      </c>
      <c r="E43" s="44" t="s">
        <v>333</v>
      </c>
      <c r="F43" s="18">
        <v>0</v>
      </c>
      <c r="H43" s="44" t="s">
        <v>333</v>
      </c>
      <c r="I43" s="18">
        <v>0</v>
      </c>
    </row>
    <row r="44" spans="2:9" ht="16" x14ac:dyDescent="0.35">
      <c r="B44" s="44" t="s">
        <v>333</v>
      </c>
      <c r="C44" s="18">
        <v>0</v>
      </c>
      <c r="E44" s="44" t="s">
        <v>333</v>
      </c>
      <c r="F44" s="18">
        <v>0</v>
      </c>
      <c r="H44" s="44" t="s">
        <v>333</v>
      </c>
      <c r="I44" s="18">
        <v>0</v>
      </c>
    </row>
    <row r="45" spans="2:9" ht="16" x14ac:dyDescent="0.35">
      <c r="B45" s="44" t="s">
        <v>333</v>
      </c>
      <c r="C45" s="18">
        <v>0</v>
      </c>
      <c r="E45" s="44" t="s">
        <v>333</v>
      </c>
      <c r="F45" s="18">
        <v>0</v>
      </c>
      <c r="H45" s="44" t="s">
        <v>333</v>
      </c>
      <c r="I45" s="18">
        <v>0</v>
      </c>
    </row>
    <row r="46" spans="2:9" ht="16" x14ac:dyDescent="0.35">
      <c r="B46" s="44" t="s">
        <v>334</v>
      </c>
      <c r="C46" s="18">
        <v>0</v>
      </c>
      <c r="E46" s="44" t="s">
        <v>334</v>
      </c>
      <c r="F46" s="18">
        <v>0</v>
      </c>
      <c r="H46" s="44" t="s">
        <v>334</v>
      </c>
      <c r="I46" s="18">
        <v>0</v>
      </c>
    </row>
    <row r="47" spans="2:9" ht="16" x14ac:dyDescent="0.35">
      <c r="B47" s="44" t="s">
        <v>334</v>
      </c>
      <c r="C47" s="18">
        <v>0</v>
      </c>
      <c r="E47" s="44" t="s">
        <v>334</v>
      </c>
      <c r="F47" s="18">
        <v>0</v>
      </c>
      <c r="H47" s="44" t="s">
        <v>334</v>
      </c>
      <c r="I47" s="18">
        <v>0</v>
      </c>
    </row>
    <row r="48" spans="2:9" ht="32" x14ac:dyDescent="0.35">
      <c r="B48" s="44" t="s">
        <v>335</v>
      </c>
      <c r="C48" s="18">
        <v>0</v>
      </c>
      <c r="E48" s="44" t="s">
        <v>335</v>
      </c>
      <c r="F48" s="18">
        <v>0</v>
      </c>
      <c r="H48" s="44" t="s">
        <v>335</v>
      </c>
      <c r="I48" s="18">
        <v>0</v>
      </c>
    </row>
    <row r="49" spans="2:9" ht="32" x14ac:dyDescent="0.35">
      <c r="B49" s="44" t="s">
        <v>335</v>
      </c>
      <c r="C49" s="18">
        <v>0</v>
      </c>
      <c r="E49" s="44" t="s">
        <v>335</v>
      </c>
      <c r="F49" s="18">
        <v>0</v>
      </c>
      <c r="H49" s="44" t="s">
        <v>335</v>
      </c>
      <c r="I49" s="18">
        <v>0</v>
      </c>
    </row>
    <row r="50" spans="2:9" ht="16" x14ac:dyDescent="0.35">
      <c r="B50" s="44" t="s">
        <v>336</v>
      </c>
      <c r="C50" s="18">
        <v>0</v>
      </c>
      <c r="E50" s="44" t="s">
        <v>336</v>
      </c>
      <c r="F50" s="18">
        <v>0</v>
      </c>
      <c r="H50" s="44" t="s">
        <v>336</v>
      </c>
      <c r="I50" s="18">
        <v>0</v>
      </c>
    </row>
    <row r="51" spans="2:9" ht="16" x14ac:dyDescent="0.35">
      <c r="B51" s="44" t="s">
        <v>337</v>
      </c>
      <c r="C51" s="18">
        <v>0</v>
      </c>
      <c r="E51" s="44" t="s">
        <v>337</v>
      </c>
      <c r="F51" s="18">
        <v>0</v>
      </c>
      <c r="H51" s="44" t="s">
        <v>337</v>
      </c>
      <c r="I51" s="18">
        <v>0</v>
      </c>
    </row>
    <row r="52" spans="2:9" ht="16" x14ac:dyDescent="0.35">
      <c r="B52" s="44" t="s">
        <v>338</v>
      </c>
      <c r="C52" s="18">
        <v>0</v>
      </c>
      <c r="E52" s="44" t="s">
        <v>338</v>
      </c>
      <c r="F52" s="18">
        <v>0</v>
      </c>
      <c r="H52" s="44" t="s">
        <v>338</v>
      </c>
      <c r="I52" s="18">
        <v>0</v>
      </c>
    </row>
    <row r="53" spans="2:9" ht="32" x14ac:dyDescent="0.35">
      <c r="B53" s="44" t="s">
        <v>339</v>
      </c>
      <c r="C53" s="18">
        <v>0</v>
      </c>
      <c r="E53" s="44" t="s">
        <v>339</v>
      </c>
      <c r="F53" s="18">
        <v>0</v>
      </c>
      <c r="H53" s="44" t="s">
        <v>339</v>
      </c>
      <c r="I53" s="18">
        <v>0</v>
      </c>
    </row>
    <row r="54" spans="2:9" ht="32" x14ac:dyDescent="0.35">
      <c r="B54" s="44" t="s">
        <v>340</v>
      </c>
      <c r="C54" s="18">
        <v>0</v>
      </c>
      <c r="E54" s="44" t="s">
        <v>340</v>
      </c>
      <c r="F54" s="18">
        <v>0</v>
      </c>
      <c r="H54" s="44" t="s">
        <v>340</v>
      </c>
      <c r="I54" s="18">
        <v>0</v>
      </c>
    </row>
    <row r="55" spans="2:9" ht="16" x14ac:dyDescent="0.35">
      <c r="B55" s="44" t="s">
        <v>341</v>
      </c>
      <c r="C55" s="18">
        <v>0</v>
      </c>
      <c r="E55" s="44" t="s">
        <v>341</v>
      </c>
      <c r="F55" s="18">
        <v>0</v>
      </c>
      <c r="H55" s="44" t="s">
        <v>341</v>
      </c>
      <c r="I55" s="18">
        <v>0</v>
      </c>
    </row>
    <row r="56" spans="2:9" ht="16" x14ac:dyDescent="0.35">
      <c r="B56" s="44" t="s">
        <v>342</v>
      </c>
      <c r="C56" s="18">
        <v>0</v>
      </c>
      <c r="E56" s="44" t="s">
        <v>342</v>
      </c>
      <c r="F56" s="18">
        <v>0</v>
      </c>
      <c r="H56" s="44" t="s">
        <v>342</v>
      </c>
      <c r="I56" s="18">
        <v>0</v>
      </c>
    </row>
    <row r="57" spans="2:9" ht="16" x14ac:dyDescent="0.35">
      <c r="B57" s="44" t="s">
        <v>343</v>
      </c>
      <c r="C57" s="18">
        <v>0</v>
      </c>
      <c r="E57" s="44" t="s">
        <v>343</v>
      </c>
      <c r="F57" s="18">
        <v>0</v>
      </c>
      <c r="H57" s="44" t="s">
        <v>343</v>
      </c>
      <c r="I57" s="18">
        <v>0</v>
      </c>
    </row>
    <row r="58" spans="2:9" ht="16" x14ac:dyDescent="0.35">
      <c r="B58" s="44" t="s">
        <v>344</v>
      </c>
      <c r="C58" s="18">
        <v>0</v>
      </c>
      <c r="E58" s="44" t="s">
        <v>344</v>
      </c>
      <c r="F58" s="18">
        <v>0</v>
      </c>
      <c r="H58" s="44" t="s">
        <v>344</v>
      </c>
      <c r="I58" s="18">
        <v>0</v>
      </c>
    </row>
    <row r="59" spans="2:9" ht="16" x14ac:dyDescent="0.35">
      <c r="B59" s="44" t="s">
        <v>345</v>
      </c>
      <c r="C59" s="18">
        <v>0</v>
      </c>
      <c r="E59" s="44" t="s">
        <v>345</v>
      </c>
      <c r="F59" s="18">
        <v>0</v>
      </c>
      <c r="H59" s="44" t="s">
        <v>345</v>
      </c>
      <c r="I59" s="18">
        <v>0</v>
      </c>
    </row>
    <row r="60" spans="2:9" x14ac:dyDescent="0.35"/>
    <row r="61" spans="2:9" x14ac:dyDescent="0.35"/>
    <row r="62" spans="2:9" x14ac:dyDescent="0.35"/>
  </sheetData>
  <mergeCells count="3">
    <mergeCell ref="B2:C2"/>
    <mergeCell ref="E2:F2"/>
    <mergeCell ref="H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62"/>
  <sheetViews>
    <sheetView topLeftCell="I1" zoomScale="85" zoomScaleNormal="85" workbookViewId="0">
      <pane ySplit="6" topLeftCell="A7" activePane="bottomLeft" state="frozen"/>
      <selection pane="bottomLeft" activeCell="U8" sqref="U8"/>
    </sheetView>
  </sheetViews>
  <sheetFormatPr baseColWidth="10" defaultColWidth="11.453125" defaultRowHeight="14.5" x14ac:dyDescent="0.35"/>
  <cols>
    <col min="1" max="1" width="3.1796875" style="30" customWidth="1"/>
    <col min="2" max="2" width="10.453125" style="31" customWidth="1"/>
    <col min="3" max="3" width="21.7265625" style="31" customWidth="1"/>
    <col min="4" max="4" width="11" style="30" customWidth="1"/>
    <col min="5" max="5" width="9.453125" style="30" customWidth="1"/>
    <col min="6" max="6" width="8" style="30" customWidth="1"/>
    <col min="7" max="7" width="9.54296875" style="30" customWidth="1"/>
    <col min="8" max="8" width="13.1796875" style="30" customWidth="1"/>
    <col min="9" max="9" width="41.54296875" style="31" customWidth="1"/>
    <col min="10" max="17" width="11.453125" style="30"/>
    <col min="18" max="18" width="28.1796875" style="30" customWidth="1"/>
    <col min="19" max="16384" width="11.453125" style="30"/>
  </cols>
  <sheetData>
    <row r="2" spans="2:18" ht="33" customHeight="1" x14ac:dyDescent="0.35">
      <c r="B2" s="61"/>
      <c r="C2" s="56"/>
      <c r="D2" s="57"/>
      <c r="E2" s="55" t="s">
        <v>302</v>
      </c>
      <c r="F2" s="56"/>
      <c r="G2" s="56"/>
      <c r="H2" s="56"/>
      <c r="I2" s="56"/>
      <c r="J2" s="56"/>
      <c r="K2" s="56"/>
      <c r="L2" s="56"/>
      <c r="M2" s="56"/>
      <c r="N2" s="56"/>
      <c r="O2" s="56"/>
      <c r="P2" s="57"/>
      <c r="Q2" s="50" t="s">
        <v>437</v>
      </c>
      <c r="R2" s="51"/>
    </row>
    <row r="3" spans="2:18" ht="39" customHeight="1" x14ac:dyDescent="0.35">
      <c r="B3" s="62"/>
      <c r="C3" s="59"/>
      <c r="D3" s="60"/>
      <c r="E3" s="58"/>
      <c r="F3" s="59"/>
      <c r="G3" s="59"/>
      <c r="H3" s="59"/>
      <c r="I3" s="59"/>
      <c r="J3" s="59"/>
      <c r="K3" s="59"/>
      <c r="L3" s="59"/>
      <c r="M3" s="59"/>
      <c r="N3" s="59"/>
      <c r="O3" s="59"/>
      <c r="P3" s="60"/>
      <c r="Q3" s="52"/>
      <c r="R3" s="52"/>
    </row>
    <row r="5" spans="2:18" ht="23.5" customHeight="1" x14ac:dyDescent="0.35">
      <c r="B5" s="54" t="s">
        <v>0</v>
      </c>
      <c r="C5" s="54" t="s">
        <v>45</v>
      </c>
      <c r="D5" s="54" t="s">
        <v>16</v>
      </c>
      <c r="E5" s="54"/>
      <c r="F5" s="54" t="s">
        <v>1</v>
      </c>
      <c r="G5" s="54" t="s">
        <v>15</v>
      </c>
      <c r="H5" s="54" t="s">
        <v>19</v>
      </c>
      <c r="I5" s="54" t="s">
        <v>40</v>
      </c>
    </row>
    <row r="6" spans="2:18" ht="20.25" customHeight="1" x14ac:dyDescent="0.35">
      <c r="B6" s="54"/>
      <c r="C6" s="54"/>
      <c r="D6" s="36" t="s">
        <v>17</v>
      </c>
      <c r="E6" s="36" t="s">
        <v>18</v>
      </c>
      <c r="F6" s="54"/>
      <c r="G6" s="54"/>
      <c r="H6" s="54"/>
      <c r="I6" s="54"/>
    </row>
    <row r="7" spans="2:18" ht="47.15" customHeight="1" x14ac:dyDescent="0.35">
      <c r="B7" s="32">
        <f>'Matriz de riesgo CSG'!B8</f>
        <v>1</v>
      </c>
      <c r="C7" s="32" t="str">
        <f>'Matriz de riesgo CSG'!C8</f>
        <v>Responsabilidad legal</v>
      </c>
      <c r="D7" s="33">
        <f>AVERAGE('Matriz de riesgo CSG'!L8:M8)</f>
        <v>1</v>
      </c>
      <c r="E7" s="33">
        <f>AVERAGE('Matriz de riesgo CSG'!N8:O8)</f>
        <v>1</v>
      </c>
      <c r="F7" s="34">
        <f>D7*E7</f>
        <v>1</v>
      </c>
      <c r="G7" s="35" t="str">
        <f>IF(F7&gt;15,"Crítico",IF(F7&gt;8,"Alto",IF(F7&gt;4,"Medio","Bajo")))</f>
        <v>Bajo</v>
      </c>
      <c r="H7" s="32" t="str">
        <f>'Matriz de riesgo CSG'!K8</f>
        <v>Estratégico</v>
      </c>
      <c r="I7" s="32" t="str">
        <f>'Matriz de riesgo CSG'!F8</f>
        <v>Organismo de certificación pierde su estatus legal o incumple requisitos de habilitación (si aplican)</v>
      </c>
    </row>
    <row r="8" spans="2:18" ht="47.15" customHeight="1" x14ac:dyDescent="0.35">
      <c r="B8" s="32">
        <f>'Matriz de riesgo CSG'!B9</f>
        <v>2</v>
      </c>
      <c r="C8" s="32" t="str">
        <f>'Matriz de riesgo CSG'!C9</f>
        <v>Acuerdo de certificación</v>
      </c>
      <c r="D8" s="33">
        <f>AVERAGE('Matriz de riesgo CSG'!L9:M9)</f>
        <v>3</v>
      </c>
      <c r="E8" s="33">
        <f>AVERAGE('Matriz de riesgo CSG'!N9:O9)</f>
        <v>1</v>
      </c>
      <c r="F8" s="34">
        <f t="shared" ref="F8:F62" si="0">D8*E8</f>
        <v>3</v>
      </c>
      <c r="G8" s="35" t="str">
        <f t="shared" ref="G8:G62" si="1">IF(F8&gt;15,"Crítico",IF(F8&gt;8,"Alto",IF(F8&gt;4,"Medio","Bajo")))</f>
        <v>Bajo</v>
      </c>
      <c r="H8" s="32" t="str">
        <f>'Matriz de riesgo CSG'!K9</f>
        <v>De Mercado</v>
      </c>
      <c r="I8" s="32" t="str">
        <f>'Matriz de riesgo CSG'!F9</f>
        <v>Suscribir acuerdos contractuales con los clientes con requisitos ambiguos, incompletos o errados</v>
      </c>
    </row>
    <row r="9" spans="2:18" ht="47.15" customHeight="1" x14ac:dyDescent="0.35">
      <c r="B9" s="32">
        <f>'Matriz de riesgo CSG'!B10</f>
        <v>3</v>
      </c>
      <c r="C9" s="32" t="str">
        <f>'Matriz de riesgo CSG'!C10</f>
        <v xml:space="preserve">Responsabilidad por las decisiones de certificación </v>
      </c>
      <c r="D9" s="33">
        <f>AVERAGE('Matriz de riesgo CSG'!L10:M10)</f>
        <v>1</v>
      </c>
      <c r="E9" s="33">
        <f>AVERAGE('Matriz de riesgo CSG'!N10:O10)</f>
        <v>1</v>
      </c>
      <c r="F9" s="34">
        <f t="shared" si="0"/>
        <v>1</v>
      </c>
      <c r="G9" s="35" t="str">
        <f t="shared" si="1"/>
        <v>Bajo</v>
      </c>
      <c r="H9" s="32" t="str">
        <f>'Matriz de riesgo CSG'!K10</f>
        <v>De Mercado</v>
      </c>
      <c r="I9" s="32" t="str">
        <f>'Matriz de riesgo CSG'!F10</f>
        <v xml:space="preserve">Subcontratación de la toma de decisión </v>
      </c>
    </row>
    <row r="10" spans="2:18" ht="47.15" customHeight="1" x14ac:dyDescent="0.35">
      <c r="B10" s="32">
        <f>'Matriz de riesgo CSG'!B11</f>
        <v>4</v>
      </c>
      <c r="C10" s="32" t="str">
        <f>'Matriz de riesgo CSG'!C11</f>
        <v>Gestión de imparcialidad</v>
      </c>
      <c r="D10" s="33">
        <f>AVERAGE('Matriz de riesgo CSG'!L11:M11)</f>
        <v>2.5</v>
      </c>
      <c r="E10" s="33">
        <f>AVERAGE('Matriz de riesgo CSG'!N11:O11)</f>
        <v>1</v>
      </c>
      <c r="F10" s="34">
        <f t="shared" si="0"/>
        <v>2.5</v>
      </c>
      <c r="G10" s="35" t="str">
        <f t="shared" si="1"/>
        <v>Bajo</v>
      </c>
      <c r="H10" s="32" t="str">
        <f>'Matriz de riesgo CSG'!K11</f>
        <v>De Mercado</v>
      </c>
      <c r="I10" s="32" t="str">
        <f>'Matriz de riesgo CSG'!F11</f>
        <v>Inadecuada identificación, análisis, valoración y tratamiento de riesgos de imparcialidad</v>
      </c>
    </row>
    <row r="11" spans="2:18" ht="67.5" customHeight="1" x14ac:dyDescent="0.35">
      <c r="B11" s="32">
        <f>'Matriz de riesgo CSG'!B12</f>
        <v>5</v>
      </c>
      <c r="C11" s="32" t="str">
        <f>'Matriz de riesgo CSG'!C12</f>
        <v>Gestión de imparcialidad</v>
      </c>
      <c r="D11" s="33">
        <f>AVERAGE('Matriz de riesgo CSG'!L12:M12)</f>
        <v>5</v>
      </c>
      <c r="E11" s="33">
        <f>AVERAGE('Matriz de riesgo CSG'!N12:O12)</f>
        <v>1</v>
      </c>
      <c r="F11" s="34">
        <f t="shared" si="0"/>
        <v>5</v>
      </c>
      <c r="G11" s="35" t="str">
        <f t="shared" si="1"/>
        <v>Medio</v>
      </c>
      <c r="H11" s="32" t="str">
        <f>'Matriz de riesgo CSG'!K12</f>
        <v>Estratégico</v>
      </c>
      <c r="I11" s="32" t="str">
        <f>'Matriz de riesgo CSG'!F12</f>
        <v>Presión de la alta dirección a los auditores  para hacer mas fácil la certificación de sistema de gestión  y no ser calificados como "demasiado exigentes"</v>
      </c>
    </row>
    <row r="12" spans="2:18" ht="47.15" customHeight="1" x14ac:dyDescent="0.35">
      <c r="B12" s="32">
        <f>'Matriz de riesgo CSG'!B13</f>
        <v>6</v>
      </c>
      <c r="C12" s="32" t="str">
        <f>'Matriz de riesgo CSG'!C13</f>
        <v>Gestión de imparcialidad</v>
      </c>
      <c r="D12" s="33">
        <f>AVERAGE('Matriz de riesgo CSG'!L13:M13)</f>
        <v>5</v>
      </c>
      <c r="E12" s="33">
        <f>AVERAGE('Matriz de riesgo CSG'!N13:O13)</f>
        <v>1</v>
      </c>
      <c r="F12" s="34">
        <f t="shared" si="0"/>
        <v>5</v>
      </c>
      <c r="G12" s="35" t="str">
        <f t="shared" si="1"/>
        <v>Medio</v>
      </c>
      <c r="H12" s="32" t="str">
        <f>'Matriz de riesgo CSG'!K13</f>
        <v>Estratégico</v>
      </c>
      <c r="I12" s="32" t="str">
        <f>'Matriz de riesgo CSG'!F13</f>
        <v>Permitir presiones de organismos relacionados que afecten actividades de auditoria y toma de decisión</v>
      </c>
    </row>
    <row r="13" spans="2:18" ht="47.15" customHeight="1" x14ac:dyDescent="0.35">
      <c r="B13" s="32">
        <f>'Matriz de riesgo CSG'!B14</f>
        <v>7</v>
      </c>
      <c r="C13" s="32" t="str">
        <f>'Matriz de riesgo CSG'!C14</f>
        <v>Gestión de imparcialidad</v>
      </c>
      <c r="D13" s="33">
        <f>AVERAGE('Matriz de riesgo CSG'!L14:M14)</f>
        <v>5</v>
      </c>
      <c r="E13" s="33">
        <f>AVERAGE('Matriz de riesgo CSG'!N14:O14)</f>
        <v>1</v>
      </c>
      <c r="F13" s="34">
        <f t="shared" si="0"/>
        <v>5</v>
      </c>
      <c r="G13" s="35" t="str">
        <f t="shared" si="1"/>
        <v>Medio</v>
      </c>
      <c r="H13" s="32" t="str">
        <f>'Matriz de riesgo CSG'!K14</f>
        <v>Estratégico</v>
      </c>
      <c r="I13" s="32" t="str">
        <f>'Matriz de riesgo CSG'!F14</f>
        <v>Sobornos, chantajes, amenazas u otras actuaciones ilícitas que afecten la imparcialidad</v>
      </c>
    </row>
    <row r="14" spans="2:18" ht="47.15" customHeight="1" x14ac:dyDescent="0.35">
      <c r="B14" s="32">
        <f>'Matriz de riesgo CSG'!B15</f>
        <v>8</v>
      </c>
      <c r="C14" s="32" t="str">
        <f>'Matriz de riesgo CSG'!C15</f>
        <v>Gestión de imparcialidad</v>
      </c>
      <c r="D14" s="33">
        <f>AVERAGE('Matriz de riesgo CSG'!L15:M15)</f>
        <v>5</v>
      </c>
      <c r="E14" s="33">
        <f>AVERAGE('Matriz de riesgo CSG'!N15:O15)</f>
        <v>1</v>
      </c>
      <c r="F14" s="34">
        <f t="shared" si="0"/>
        <v>5</v>
      </c>
      <c r="G14" s="35" t="str">
        <f t="shared" si="1"/>
        <v>Medio</v>
      </c>
      <c r="H14" s="32" t="str">
        <f>'Matriz de riesgo CSG'!K15</f>
        <v>De Mercado</v>
      </c>
      <c r="I14" s="32" t="str">
        <f>'Matriz de riesgo CSG'!F15</f>
        <v>Realizar actividades de capacitación en sistemas de gestión condicionando las actividades de certificación</v>
      </c>
    </row>
    <row r="15" spans="2:18" ht="70.5" customHeight="1" x14ac:dyDescent="0.35">
      <c r="B15" s="32">
        <f>'Matriz de riesgo CSG'!B16</f>
        <v>9</v>
      </c>
      <c r="C15" s="32" t="str">
        <f>'Matriz de riesgo CSG'!C16</f>
        <v>Gestión de imparcialidad</v>
      </c>
      <c r="D15" s="33">
        <f>AVERAGE('Matriz de riesgo CSG'!L16:M16)</f>
        <v>5</v>
      </c>
      <c r="E15" s="33">
        <f>AVERAGE('Matriz de riesgo CSG'!N16:O16)</f>
        <v>1</v>
      </c>
      <c r="F15" s="34">
        <f t="shared" si="0"/>
        <v>5</v>
      </c>
      <c r="G15" s="35" t="str">
        <f t="shared" si="1"/>
        <v>Medio</v>
      </c>
      <c r="H15" s="32" t="str">
        <f>'Matriz de riesgo CSG'!K16</f>
        <v>Estratégico</v>
      </c>
      <c r="I15" s="32" t="str">
        <f>'Matriz de riesgo CSG'!F16</f>
        <v>Ofrecer y/o Realizar actividades no permitidas como consultoría, auditorias internas, certificación de otros OEC, o subcontratación con empresas de consultoría</v>
      </c>
    </row>
    <row r="16" spans="2:18" ht="47.15" customHeight="1" x14ac:dyDescent="0.35">
      <c r="B16" s="32">
        <f>'Matriz de riesgo CSG'!B17</f>
        <v>10</v>
      </c>
      <c r="C16" s="32" t="str">
        <f>'Matriz de riesgo CSG'!C17</f>
        <v>Responsabilidad legal y financiación</v>
      </c>
      <c r="D16" s="33">
        <f>AVERAGE('Matriz de riesgo CSG'!L17:M17)</f>
        <v>3</v>
      </c>
      <c r="E16" s="33">
        <f>AVERAGE('Matriz de riesgo CSG'!N17:O17)</f>
        <v>1</v>
      </c>
      <c r="F16" s="34">
        <f t="shared" si="0"/>
        <v>3</v>
      </c>
      <c r="G16" s="35" t="str">
        <f t="shared" si="1"/>
        <v>Bajo</v>
      </c>
      <c r="H16" s="32" t="str">
        <f>'Matriz de riesgo CSG'!K17</f>
        <v>Estratégico</v>
      </c>
      <c r="I16" s="32" t="str">
        <f>'Matriz de riesgo CSG'!F17</f>
        <v xml:space="preserve">Falta de recursos para la operación </v>
      </c>
    </row>
    <row r="17" spans="2:9" ht="47.15" customHeight="1" x14ac:dyDescent="0.35">
      <c r="B17" s="32">
        <f>'Matriz de riesgo CSG'!B18</f>
        <v>11</v>
      </c>
      <c r="C17" s="32" t="str">
        <f>'Matriz de riesgo CSG'!C18</f>
        <v>Responsabilidad legal y financiación</v>
      </c>
      <c r="D17" s="33">
        <f>AVERAGE('Matriz de riesgo CSG'!L18:M18)</f>
        <v>1.5</v>
      </c>
      <c r="E17" s="33">
        <f>AVERAGE('Matriz de riesgo CSG'!N18:O18)</f>
        <v>1</v>
      </c>
      <c r="F17" s="34">
        <f t="shared" si="0"/>
        <v>1.5</v>
      </c>
      <c r="G17" s="35" t="str">
        <f t="shared" si="1"/>
        <v>Bajo</v>
      </c>
      <c r="H17" s="32" t="str">
        <f>'Matriz de riesgo CSG'!K18</f>
        <v>De Mercado</v>
      </c>
      <c r="I17" s="32" t="str">
        <f>'Matriz de riesgo CSG'!F18</f>
        <v xml:space="preserve">Incumplimiento de requisitos de pólizas de seguros </v>
      </c>
    </row>
    <row r="18" spans="2:9" ht="47.15" customHeight="1" x14ac:dyDescent="0.35">
      <c r="B18" s="32">
        <f>'Matriz de riesgo CSG'!B19</f>
        <v>12</v>
      </c>
      <c r="C18" s="32" t="str">
        <f>'Matriz de riesgo CSG'!C19</f>
        <v>Estructura de la organización y de la alta dirección</v>
      </c>
      <c r="D18" s="33">
        <f>AVERAGE('Matriz de riesgo CSG'!L19:M19)</f>
        <v>3</v>
      </c>
      <c r="E18" s="33">
        <f>AVERAGE('Matriz de riesgo CSG'!N19:O19)</f>
        <v>1.5</v>
      </c>
      <c r="F18" s="34">
        <f t="shared" si="0"/>
        <v>4.5</v>
      </c>
      <c r="G18" s="35" t="str">
        <f t="shared" si="1"/>
        <v>Medio</v>
      </c>
      <c r="H18" s="32" t="str">
        <f>'Matriz de riesgo CSG'!K19</f>
        <v>Operativo</v>
      </c>
      <c r="I18" s="32" t="str">
        <f>'Matriz de riesgo CSG'!F19</f>
        <v>Estructura inadecuada que genera fallas y errores en la gestión de los procesos del OEC</v>
      </c>
    </row>
    <row r="19" spans="2:9" ht="47.15" customHeight="1" x14ac:dyDescent="0.35">
      <c r="B19" s="32">
        <f>'Matriz de riesgo CSG'!B20</f>
        <v>13</v>
      </c>
      <c r="C19" s="32" t="str">
        <f>'Matriz de riesgo CSG'!C20</f>
        <v>Control Operacional</v>
      </c>
      <c r="D19" s="33">
        <f>AVERAGE('Matriz de riesgo CSG'!L20:M20)</f>
        <v>4</v>
      </c>
      <c r="E19" s="33">
        <f>AVERAGE('Matriz de riesgo CSG'!N20:O20)</f>
        <v>1.5</v>
      </c>
      <c r="F19" s="34">
        <f t="shared" si="0"/>
        <v>6</v>
      </c>
      <c r="G19" s="35" t="str">
        <f t="shared" si="1"/>
        <v>Medio</v>
      </c>
      <c r="H19" s="32" t="str">
        <f>'Matriz de riesgo CSG'!K20</f>
        <v>Operativo</v>
      </c>
      <c r="I19" s="32" t="str">
        <f>'Matriz de riesgo CSG'!F20</f>
        <v>Incumplimiento de procedimientos y controles de proceso por oficinas regionales, franquicias, socios o agentes</v>
      </c>
    </row>
    <row r="20" spans="2:9" ht="47.15" customHeight="1" x14ac:dyDescent="0.35">
      <c r="B20" s="32">
        <f>'Matriz de riesgo CSG'!B21</f>
        <v>14</v>
      </c>
      <c r="C20" s="32" t="str">
        <f>'Matriz de riesgo CSG'!C21</f>
        <v>Competencia del personal</v>
      </c>
      <c r="D20" s="33">
        <f>AVERAGE('Matriz de riesgo CSG'!L21:M21)</f>
        <v>5</v>
      </c>
      <c r="E20" s="33">
        <f>AVERAGE('Matriz de riesgo CSG'!N21:O21)</f>
        <v>1.5</v>
      </c>
      <c r="F20" s="34">
        <f t="shared" si="0"/>
        <v>7.5</v>
      </c>
      <c r="G20" s="35" t="str">
        <f t="shared" si="1"/>
        <v>Medio</v>
      </c>
      <c r="H20" s="32" t="str">
        <f>'Matriz de riesgo CSG'!K21</f>
        <v>Operativo</v>
      </c>
      <c r="I20" s="32" t="str">
        <f>'Matriz de riesgo CSG'!F21</f>
        <v>Realización de servicios de certificación de sistemas de gestión y toma de decisión por personal no competente</v>
      </c>
    </row>
    <row r="21" spans="2:9" ht="76.5" customHeight="1" x14ac:dyDescent="0.35">
      <c r="B21" s="32">
        <f>'Matriz de riesgo CSG'!B22</f>
        <v>15</v>
      </c>
      <c r="C21" s="32" t="str">
        <f>'Matriz de riesgo CSG'!C22</f>
        <v>Competencia del personal</v>
      </c>
      <c r="D21" s="33">
        <f>AVERAGE('Matriz de riesgo CSG'!L22:M22)</f>
        <v>5</v>
      </c>
      <c r="E21" s="33">
        <f>AVERAGE('Matriz de riesgo CSG'!N22:O22)</f>
        <v>1</v>
      </c>
      <c r="F21" s="34">
        <f t="shared" si="0"/>
        <v>5</v>
      </c>
      <c r="G21" s="35" t="str">
        <f t="shared" si="1"/>
        <v>Medio</v>
      </c>
      <c r="H21" s="32" t="str">
        <f>'Matriz de riesgo CSG'!K22</f>
        <v>Operativo</v>
      </c>
      <c r="I21" s="32" t="str">
        <f>'Matriz de riesgo CSG'!F22</f>
        <v>Realización de servicios de certificación de sistemas de gestión  y toma de decisión por personal no calificado en los esquemas de certificación, sectores específicos o áreas técnicas</v>
      </c>
    </row>
    <row r="22" spans="2:9" ht="81" customHeight="1" x14ac:dyDescent="0.35">
      <c r="B22" s="32">
        <f>'Matriz de riesgo CSG'!B23</f>
        <v>16</v>
      </c>
      <c r="C22" s="32" t="str">
        <f>'Matriz de riesgo CSG'!C23</f>
        <v>Empleo de auditores y expertos técnicos  externos individuales</v>
      </c>
      <c r="D22" s="33">
        <f>AVERAGE('Matriz de riesgo CSG'!L23:M23)</f>
        <v>4.5</v>
      </c>
      <c r="E22" s="33">
        <f>AVERAGE('Matriz de riesgo CSG'!N23:O23)</f>
        <v>1</v>
      </c>
      <c r="F22" s="34">
        <f t="shared" si="0"/>
        <v>4.5</v>
      </c>
      <c r="G22" s="35" t="str">
        <f t="shared" si="1"/>
        <v>Medio</v>
      </c>
      <c r="H22" s="32" t="str">
        <f>'Matriz de riesgo CSG'!K23</f>
        <v>Operativo</v>
      </c>
      <c r="I22" s="32" t="str">
        <f>'Matriz de riesgo CSG'!F23</f>
        <v>Realización de actividades de certificación con personal (o contratación externa) con conflictos de interés con el cliente (ex empleado, contratista, asesor o competidor)</v>
      </c>
    </row>
    <row r="23" spans="2:9" ht="47.15" customHeight="1" x14ac:dyDescent="0.35">
      <c r="B23" s="32">
        <f>'Matriz de riesgo CSG'!B24</f>
        <v>17</v>
      </c>
      <c r="C23" s="32" t="str">
        <f>'Matriz de riesgo CSG'!C24</f>
        <v>Registros relativos al personal</v>
      </c>
      <c r="D23" s="33">
        <f>AVERAGE('Matriz de riesgo CSG'!L24:M24)</f>
        <v>2.5</v>
      </c>
      <c r="E23" s="33">
        <f>AVERAGE('Matriz de riesgo CSG'!N24:O24)</f>
        <v>1.5</v>
      </c>
      <c r="F23" s="34">
        <f t="shared" si="0"/>
        <v>3.75</v>
      </c>
      <c r="G23" s="35" t="str">
        <f t="shared" si="1"/>
        <v>Bajo</v>
      </c>
      <c r="H23" s="32" t="str">
        <f>'Matriz de riesgo CSG'!K24</f>
        <v>Operativo</v>
      </c>
      <c r="I23" s="32" t="str">
        <f>'Matriz de riesgo CSG'!F24</f>
        <v>Falta de evidencias de la competencia del personal</v>
      </c>
    </row>
    <row r="24" spans="2:9" ht="47.15" customHeight="1" x14ac:dyDescent="0.35">
      <c r="B24" s="32">
        <f>'Matriz de riesgo CSG'!B25</f>
        <v>18</v>
      </c>
      <c r="C24" s="32" t="str">
        <f>'Matriz de riesgo CSG'!C25</f>
        <v>Contratación externa</v>
      </c>
      <c r="D24" s="33">
        <f>AVERAGE('Matriz de riesgo CSG'!L25:M25)</f>
        <v>4.5</v>
      </c>
      <c r="E24" s="33">
        <f>AVERAGE('Matriz de riesgo CSG'!N25:O25)</f>
        <v>1</v>
      </c>
      <c r="F24" s="34">
        <f t="shared" si="0"/>
        <v>4.5</v>
      </c>
      <c r="G24" s="35" t="str">
        <f t="shared" si="1"/>
        <v>Medio</v>
      </c>
      <c r="H24" s="32" t="str">
        <f>'Matriz de riesgo CSG'!K25</f>
        <v>Operativo</v>
      </c>
      <c r="I24" s="32" t="str">
        <f>'Matriz de riesgo CSG'!F25</f>
        <v>Contratación de actividades de  auditoria con entidades no competentes</v>
      </c>
    </row>
    <row r="25" spans="2:9" ht="47.15" customHeight="1" x14ac:dyDescent="0.35">
      <c r="B25" s="32">
        <f>'Matriz de riesgo CSG'!B26</f>
        <v>19</v>
      </c>
      <c r="C25" s="32" t="str">
        <f>'Matriz de riesgo CSG'!C26</f>
        <v>Información publica</v>
      </c>
      <c r="D25" s="33">
        <f>AVERAGE('Matriz de riesgo CSG'!L26:M26)</f>
        <v>3.5</v>
      </c>
      <c r="E25" s="33">
        <f>AVERAGE('Matriz de riesgo CSG'!N26:O26)</f>
        <v>1</v>
      </c>
      <c r="F25" s="34">
        <f t="shared" si="0"/>
        <v>3.5</v>
      </c>
      <c r="G25" s="35" t="str">
        <f t="shared" si="1"/>
        <v>Bajo</v>
      </c>
      <c r="H25" s="32" t="str">
        <f>'Matriz de riesgo CSG'!K26</f>
        <v>Operativo</v>
      </c>
      <c r="I25" s="32" t="str">
        <f>'Matriz de riesgo CSG'!F26</f>
        <v>Suministrar información errada o incompleta sobre alcances, pre requisitos, requisitos, esquemas y proceso de certificación</v>
      </c>
    </row>
    <row r="26" spans="2:9" ht="54.5" customHeight="1" x14ac:dyDescent="0.35">
      <c r="B26" s="32">
        <f>'Matriz de riesgo CSG'!B27</f>
        <v>20</v>
      </c>
      <c r="C26" s="32" t="str">
        <f>'Matriz de riesgo CSG'!C27</f>
        <v>Documentos de certificación</v>
      </c>
      <c r="D26" s="33">
        <f>AVERAGE('Matriz de riesgo CSG'!L27:M27)</f>
        <v>3</v>
      </c>
      <c r="E26" s="33">
        <f>AVERAGE('Matriz de riesgo CSG'!N27:O27)</f>
        <v>1.5</v>
      </c>
      <c r="F26" s="34">
        <f t="shared" si="0"/>
        <v>4.5</v>
      </c>
      <c r="G26" s="35" t="str">
        <f t="shared" si="1"/>
        <v>Medio</v>
      </c>
      <c r="H26" s="32" t="str">
        <f>'Matriz de riesgo CSG'!K27</f>
        <v>Operativo</v>
      </c>
      <c r="I26" s="32" t="str">
        <f>'Matriz de riesgo CSG'!F27</f>
        <v xml:space="preserve"> Certificado con errores en descripción de alcance, documentos normativos,  datos del cliente o requisitos del esquema</v>
      </c>
    </row>
    <row r="27" spans="2:9" ht="61" customHeight="1" x14ac:dyDescent="0.35">
      <c r="B27" s="32">
        <f>'Matriz de riesgo CSG'!B28</f>
        <v>21</v>
      </c>
      <c r="C27" s="32" t="str">
        <f>'Matriz de riesgo CSG'!C28</f>
        <v>Referencia a la certificación y uso de marcas</v>
      </c>
      <c r="D27" s="33">
        <f>AVERAGE('Matriz de riesgo CSG'!L28:M28)</f>
        <v>3.5</v>
      </c>
      <c r="E27" s="33">
        <f>AVERAGE('Matriz de riesgo CSG'!N28:O28)</f>
        <v>1</v>
      </c>
      <c r="F27" s="34">
        <f t="shared" si="0"/>
        <v>3.5</v>
      </c>
      <c r="G27" s="35" t="str">
        <f t="shared" si="1"/>
        <v>Bajo</v>
      </c>
      <c r="H27" s="32" t="str">
        <f>'Matriz de riesgo CSG'!K28</f>
        <v>Operativo</v>
      </c>
      <c r="I27" s="32" t="str">
        <f>'Matriz de riesgo CSG'!F28</f>
        <v>Uso indebido o engañoso  de la certificación por parte de los clientes certificados (ej. Actividades de calibración, inspección o en producto)</v>
      </c>
    </row>
    <row r="28" spans="2:9" ht="70" customHeight="1" x14ac:dyDescent="0.35">
      <c r="B28" s="32">
        <f>'Matriz de riesgo CSG'!B29</f>
        <v>22</v>
      </c>
      <c r="C28" s="32" t="str">
        <f>'Matriz de riesgo CSG'!C29</f>
        <v>Confidencialidad</v>
      </c>
      <c r="D28" s="33">
        <f>AVERAGE('Matriz de riesgo CSG'!L29:M29)</f>
        <v>4</v>
      </c>
      <c r="E28" s="33">
        <f>AVERAGE('Matriz de riesgo CSG'!N29:O29)</f>
        <v>1.5</v>
      </c>
      <c r="F28" s="34">
        <f t="shared" si="0"/>
        <v>6</v>
      </c>
      <c r="G28" s="35" t="str">
        <f t="shared" si="1"/>
        <v>Medio</v>
      </c>
      <c r="H28" s="32" t="str">
        <f>'Matriz de riesgo CSG'!K29</f>
        <v>Operativo</v>
      </c>
      <c r="I28" s="32" t="str">
        <f>'Matriz de riesgo CSG'!F29</f>
        <v>Entrega de información confidencial de los clientes por parte del personal del OEC a otros clientes actuales o potenciales como orientación en el proceso de certificación</v>
      </c>
    </row>
    <row r="29" spans="2:9" ht="83.5" customHeight="1" x14ac:dyDescent="0.35">
      <c r="B29" s="32">
        <f>'Matriz de riesgo CSG'!B30</f>
        <v>23</v>
      </c>
      <c r="C29" s="32" t="str">
        <f>'Matriz de riesgo CSG'!C30</f>
        <v xml:space="preserve"> Intercambio de información entre el organismo de certificación y sus clientes</v>
      </c>
      <c r="D29" s="33">
        <f>AVERAGE('Matriz de riesgo CSG'!L30:M30)</f>
        <v>3.5</v>
      </c>
      <c r="E29" s="33">
        <f>AVERAGE('Matriz de riesgo CSG'!N30:O30)</f>
        <v>1</v>
      </c>
      <c r="F29" s="34">
        <f t="shared" si="0"/>
        <v>3.5</v>
      </c>
      <c r="G29" s="35" t="str">
        <f t="shared" si="1"/>
        <v>Bajo</v>
      </c>
      <c r="H29" s="32" t="str">
        <f>'Matriz de riesgo CSG'!K30</f>
        <v>Operativo</v>
      </c>
      <c r="I29" s="32" t="str">
        <f>'Matriz de riesgo CSG'!F30</f>
        <v>Suministrar información errada, incompleta o desactualizada sobre alcances, pre requisitos, requisitos, esquemas y proceso de certificación.
No reportar cambios de forma Oportuna</v>
      </c>
    </row>
    <row r="30" spans="2:9" ht="47" customHeight="1" x14ac:dyDescent="0.35">
      <c r="B30" s="32">
        <f>'Matriz de riesgo CSG'!B31</f>
        <v>24</v>
      </c>
      <c r="C30" s="32" t="str">
        <f>'Matriz de riesgo CSG'!C31</f>
        <v>Solicitud</v>
      </c>
      <c r="D30" s="33">
        <f>AVERAGE('Matriz de riesgo CSG'!L31:M31)</f>
        <v>3</v>
      </c>
      <c r="E30" s="33">
        <f>AVERAGE('Matriz de riesgo CSG'!N31:O31)</f>
        <v>1</v>
      </c>
      <c r="F30" s="34">
        <f t="shared" si="0"/>
        <v>3</v>
      </c>
      <c r="G30" s="35" t="str">
        <f t="shared" si="1"/>
        <v>Bajo</v>
      </c>
      <c r="H30" s="32" t="str">
        <f>'Matriz de riesgo CSG'!K31</f>
        <v>Operativo</v>
      </c>
      <c r="I30" s="32" t="str">
        <f>'Matriz de riesgo CSG'!F31</f>
        <v>Tramitar un servicio de certificación sin información de la solicitud</v>
      </c>
    </row>
    <row r="31" spans="2:9" ht="38" customHeight="1" x14ac:dyDescent="0.35">
      <c r="B31" s="32">
        <f>'Matriz de riesgo CSG'!B32</f>
        <v>25</v>
      </c>
      <c r="C31" s="32" t="str">
        <f>'Matriz de riesgo CSG'!C32</f>
        <v>Revisión de la solicitud</v>
      </c>
      <c r="D31" s="33">
        <f>AVERAGE('Matriz de riesgo CSG'!L32:M32)</f>
        <v>4</v>
      </c>
      <c r="E31" s="33">
        <f>AVERAGE('Matriz de riesgo CSG'!N32:O32)</f>
        <v>1.5</v>
      </c>
      <c r="F31" s="34">
        <f t="shared" si="0"/>
        <v>6</v>
      </c>
      <c r="G31" s="35" t="str">
        <f t="shared" si="1"/>
        <v>Medio</v>
      </c>
      <c r="H31" s="32" t="str">
        <f>'Matriz de riesgo CSG'!K32</f>
        <v>Operativo</v>
      </c>
      <c r="I31" s="32" t="str">
        <f>'Matriz de riesgo CSG'!F32</f>
        <v>Revisión incompleta o insuficiente de la solicitud</v>
      </c>
    </row>
    <row r="32" spans="2:9" ht="54" customHeight="1" x14ac:dyDescent="0.35">
      <c r="B32" s="32">
        <f>'Matriz de riesgo CSG'!B33</f>
        <v>26</v>
      </c>
      <c r="C32" s="32" t="str">
        <f>'Matriz de riesgo CSG'!C33</f>
        <v>Programa de auditoria</v>
      </c>
      <c r="D32" s="33">
        <f>AVERAGE('Matriz de riesgo CSG'!L33:M33)</f>
        <v>3.5</v>
      </c>
      <c r="E32" s="33">
        <f>AVERAGE('Matriz de riesgo CSG'!N33:O33)</f>
        <v>1</v>
      </c>
      <c r="F32" s="34">
        <f t="shared" si="0"/>
        <v>3.5</v>
      </c>
      <c r="G32" s="35" t="str">
        <f t="shared" si="1"/>
        <v>Bajo</v>
      </c>
      <c r="H32" s="32" t="str">
        <f>'Matriz de riesgo CSG'!K33</f>
        <v>Operativo</v>
      </c>
      <c r="I32" s="32" t="str">
        <f>'Matriz de riesgo CSG'!F33</f>
        <v>Incumplimiento del programa de auditoria del cliente certificado</v>
      </c>
    </row>
    <row r="33" spans="2:9" ht="38.5" customHeight="1" x14ac:dyDescent="0.35">
      <c r="B33" s="32">
        <f>'Matriz de riesgo CSG'!B34</f>
        <v>27</v>
      </c>
      <c r="C33" s="32" t="str">
        <f>'Matriz de riesgo CSG'!C34</f>
        <v xml:space="preserve">Determinación del tiempo de auditoria /múltiples sistemas de gestión </v>
      </c>
      <c r="D33" s="33">
        <f>AVERAGE('Matriz de riesgo CSG'!L34:M34)</f>
        <v>4.5</v>
      </c>
      <c r="E33" s="33">
        <f>AVERAGE('Matriz de riesgo CSG'!N34:O34)</f>
        <v>1.5</v>
      </c>
      <c r="F33" s="34">
        <f t="shared" si="0"/>
        <v>6.75</v>
      </c>
      <c r="G33" s="35" t="str">
        <f t="shared" si="1"/>
        <v>Medio</v>
      </c>
      <c r="H33" s="32" t="str">
        <f>'Matriz de riesgo CSG'!K34</f>
        <v>Operativo</v>
      </c>
      <c r="I33" s="32" t="str">
        <f>'Matriz de riesgo CSG'!F34</f>
        <v xml:space="preserve">Oferta comercial con tiempos inferiores a los requeridos para la auditoria </v>
      </c>
    </row>
    <row r="34" spans="2:9" ht="39" customHeight="1" x14ac:dyDescent="0.35">
      <c r="B34" s="32">
        <f>'Matriz de riesgo CSG'!B35</f>
        <v>28</v>
      </c>
      <c r="C34" s="32" t="str">
        <f>'Matriz de riesgo CSG'!C35</f>
        <v>Muestreo multisitio</v>
      </c>
      <c r="D34" s="33">
        <f>AVERAGE('Matriz de riesgo CSG'!L35:M35)</f>
        <v>4.5</v>
      </c>
      <c r="E34" s="33">
        <f>AVERAGE('Matriz de riesgo CSG'!N35:O35)</f>
        <v>1</v>
      </c>
      <c r="F34" s="34">
        <f t="shared" si="0"/>
        <v>4.5</v>
      </c>
      <c r="G34" s="35" t="str">
        <f t="shared" si="1"/>
        <v>Medio</v>
      </c>
      <c r="H34" s="32" t="str">
        <f>'Matriz de riesgo CSG'!K35</f>
        <v>Operativo</v>
      </c>
      <c r="I34" s="32" t="str">
        <f>'Matriz de riesgo CSG'!F35</f>
        <v>Programa de muestreo no apropiado para la evaluación del sistema de gestión del cliente</v>
      </c>
    </row>
    <row r="35" spans="2:9" ht="54" customHeight="1" x14ac:dyDescent="0.35">
      <c r="B35" s="32">
        <f>'Matriz de riesgo CSG'!B36</f>
        <v>29</v>
      </c>
      <c r="C35" s="32" t="str">
        <f>'Matriz de riesgo CSG'!C36</f>
        <v>Determinación de objetivos, alcance y criterios de la auditoría</v>
      </c>
      <c r="D35" s="33">
        <f>AVERAGE('Matriz de riesgo CSG'!L36:M36)</f>
        <v>3.5</v>
      </c>
      <c r="E35" s="33">
        <f>AVERAGE('Matriz de riesgo CSG'!N36:O36)</f>
        <v>1</v>
      </c>
      <c r="F35" s="34">
        <f t="shared" si="0"/>
        <v>3.5</v>
      </c>
      <c r="G35" s="35" t="str">
        <f t="shared" si="1"/>
        <v>Bajo</v>
      </c>
      <c r="H35" s="32" t="str">
        <f>'Matriz de riesgo CSG'!K36</f>
        <v>Operativo</v>
      </c>
      <c r="I35" s="32" t="str">
        <f>'Matriz de riesgo CSG'!F36</f>
        <v>Determinación errada de objetivos, alcance y criterios de la auditoríía</v>
      </c>
    </row>
    <row r="36" spans="2:9" ht="32" customHeight="1" x14ac:dyDescent="0.35">
      <c r="B36" s="32">
        <f>'Matriz de riesgo CSG'!B37</f>
        <v>30</v>
      </c>
      <c r="C36" s="32" t="str">
        <f>'Matriz de riesgo CSG'!C37</f>
        <v>Autorización del equipo auditor</v>
      </c>
      <c r="D36" s="33">
        <f>AVERAGE('Matriz de riesgo CSG'!L37:M37)</f>
        <v>5</v>
      </c>
      <c r="E36" s="33">
        <f>AVERAGE('Matriz de riesgo CSG'!N37:O37)</f>
        <v>2</v>
      </c>
      <c r="F36" s="34">
        <f t="shared" si="0"/>
        <v>10</v>
      </c>
      <c r="G36" s="35" t="str">
        <f t="shared" si="1"/>
        <v>Alto</v>
      </c>
      <c r="H36" s="32" t="str">
        <f>'Matriz de riesgo CSG'!K37</f>
        <v>Operativo</v>
      </c>
      <c r="I36" s="32" t="str">
        <f>'Matriz de riesgo CSG'!F37</f>
        <v>Asignación de personal que no cumple requisitos de competencia</v>
      </c>
    </row>
    <row r="37" spans="2:9" ht="51.5" customHeight="1" x14ac:dyDescent="0.35">
      <c r="B37" s="32">
        <f>'Matriz de riesgo CSG'!B38</f>
        <v>31</v>
      </c>
      <c r="C37" s="32" t="str">
        <f>'Matriz de riesgo CSG'!C38</f>
        <v>Plan de auditoria</v>
      </c>
      <c r="D37" s="33">
        <f>AVERAGE('Matriz de riesgo CSG'!L38:M38)</f>
        <v>4</v>
      </c>
      <c r="E37" s="33">
        <f>AVERAGE('Matriz de riesgo CSG'!N38:O38)</f>
        <v>1.5</v>
      </c>
      <c r="F37" s="34">
        <f t="shared" si="0"/>
        <v>6</v>
      </c>
      <c r="G37" s="35" t="str">
        <f t="shared" si="1"/>
        <v>Medio</v>
      </c>
      <c r="H37" s="32" t="str">
        <f>'Matriz de riesgo CSG'!K38</f>
        <v>Operativo</v>
      </c>
      <c r="I37" s="32" t="str">
        <f>'Matriz de riesgo CSG'!F38</f>
        <v>Elaboración de plan de auditoria no apropiado para el objetivo y alcance y sin considerar el programa de auditoría</v>
      </c>
    </row>
    <row r="38" spans="2:9" ht="50" customHeight="1" x14ac:dyDescent="0.35">
      <c r="B38" s="32">
        <f>'Matriz de riesgo CSG'!B39</f>
        <v>32</v>
      </c>
      <c r="C38" s="32" t="str">
        <f>'Matriz de riesgo CSG'!C39</f>
        <v>Plan de auditoria</v>
      </c>
      <c r="D38" s="33">
        <f>AVERAGE('Matriz de riesgo CSG'!L39:M39)</f>
        <v>3.5</v>
      </c>
      <c r="E38" s="33">
        <f>AVERAGE('Matriz de riesgo CSG'!N39:O39)</f>
        <v>1</v>
      </c>
      <c r="F38" s="34">
        <f t="shared" si="0"/>
        <v>3.5</v>
      </c>
      <c r="G38" s="35" t="str">
        <f t="shared" si="1"/>
        <v>Bajo</v>
      </c>
      <c r="H38" s="32" t="str">
        <f>'Matriz de riesgo CSG'!K39</f>
        <v>Operativo</v>
      </c>
      <c r="I38" s="32" t="str">
        <f>'Matriz de riesgo CSG'!F39</f>
        <v xml:space="preserve">Confusión y malos entendidos por parte del equipo auditor o el cliente con relación al plan de auditoria </v>
      </c>
    </row>
    <row r="39" spans="2:9" ht="49" customHeight="1" x14ac:dyDescent="0.35">
      <c r="B39" s="32">
        <f>'Matriz de riesgo CSG'!B40</f>
        <v>33</v>
      </c>
      <c r="C39" s="32" t="str">
        <f>'Matriz de riesgo CSG'!C40</f>
        <v>Auditoria de certificación inicial Etapa 1</v>
      </c>
      <c r="D39" s="33">
        <f>AVERAGE('Matriz de riesgo CSG'!L40:M40)</f>
        <v>4.5</v>
      </c>
      <c r="E39" s="33">
        <f>AVERAGE('Matriz de riesgo CSG'!N40:O40)</f>
        <v>1</v>
      </c>
      <c r="F39" s="34">
        <f t="shared" si="0"/>
        <v>4.5</v>
      </c>
      <c r="G39" s="35" t="str">
        <f t="shared" si="1"/>
        <v>Medio</v>
      </c>
      <c r="H39" s="32" t="str">
        <f>'Matriz de riesgo CSG'!K40</f>
        <v>Operativo</v>
      </c>
      <c r="I39" s="32" t="str">
        <f>'Matriz de riesgo CSG'!F40</f>
        <v>Etapa 1 deficiente y que no cumple sus objetivos (revisión documental superficial e insuficiente recopilación de información)</v>
      </c>
    </row>
    <row r="40" spans="2:9" ht="42" customHeight="1" x14ac:dyDescent="0.35">
      <c r="B40" s="32">
        <f>'Matriz de riesgo CSG'!B41</f>
        <v>34</v>
      </c>
      <c r="C40" s="32" t="str">
        <f>'Matriz de riesgo CSG'!C41</f>
        <v>Auditoria de certificación inicial Etapa 2</v>
      </c>
      <c r="D40" s="33">
        <f>AVERAGE('Matriz de riesgo CSG'!L41:M41)</f>
        <v>4.5</v>
      </c>
      <c r="E40" s="33">
        <f>AVERAGE('Matriz de riesgo CSG'!N41:O41)</f>
        <v>1</v>
      </c>
      <c r="F40" s="34">
        <f t="shared" si="0"/>
        <v>4.5</v>
      </c>
      <c r="G40" s="35" t="str">
        <f t="shared" si="1"/>
        <v>Medio</v>
      </c>
      <c r="H40" s="32" t="str">
        <f>'Matriz de riesgo CSG'!K41</f>
        <v>Operativo</v>
      </c>
      <c r="I40" s="32" t="str">
        <f>'Matriz de riesgo CSG'!F41</f>
        <v xml:space="preserve">Deficiente evaluación de la implementación y eficacia del sistema de gestión </v>
      </c>
    </row>
    <row r="41" spans="2:9" ht="44" customHeight="1" x14ac:dyDescent="0.35">
      <c r="B41" s="32">
        <f>'Matriz de riesgo CSG'!B42</f>
        <v>35</v>
      </c>
      <c r="C41" s="32" t="str">
        <f>'Matriz de riesgo CSG'!C42</f>
        <v>Realización de la auditoria</v>
      </c>
      <c r="D41" s="33">
        <f>AVERAGE('Matriz de riesgo CSG'!L42:M42)</f>
        <v>5</v>
      </c>
      <c r="E41" s="33">
        <f>AVERAGE('Matriz de riesgo CSG'!N42:O42)</f>
        <v>1</v>
      </c>
      <c r="F41" s="34">
        <f t="shared" si="0"/>
        <v>5</v>
      </c>
      <c r="G41" s="35" t="str">
        <f t="shared" si="1"/>
        <v>Medio</v>
      </c>
      <c r="H41" s="32" t="str">
        <f>'Matriz de riesgo CSG'!K42</f>
        <v>Operativo</v>
      </c>
      <c r="I41" s="32" t="str">
        <f>'Matriz de riesgo CSG'!F42</f>
        <v>Conflictos con el cliente auditado (altercados, discusiones y relación tensa con el auditado)</v>
      </c>
    </row>
    <row r="42" spans="2:9" ht="37.5" customHeight="1" x14ac:dyDescent="0.35">
      <c r="B42" s="32">
        <f>'Matriz de riesgo CSG'!B43</f>
        <v>36</v>
      </c>
      <c r="C42" s="32" t="str">
        <f>'Matriz de riesgo CSG'!C43</f>
        <v>Realización de la auditoria</v>
      </c>
      <c r="D42" s="33">
        <f>AVERAGE('Matriz de riesgo CSG'!L43:M43)</f>
        <v>4.5</v>
      </c>
      <c r="E42" s="33">
        <f>AVERAGE('Matriz de riesgo CSG'!N43:O43)</f>
        <v>1</v>
      </c>
      <c r="F42" s="34">
        <f t="shared" si="0"/>
        <v>4.5</v>
      </c>
      <c r="G42" s="35" t="str">
        <f t="shared" si="1"/>
        <v>Medio</v>
      </c>
      <c r="H42" s="32" t="str">
        <f>'Matriz de riesgo CSG'!K43</f>
        <v>Operativo</v>
      </c>
      <c r="I42" s="32" t="str">
        <f>'Matriz de riesgo CSG'!F43</f>
        <v xml:space="preserve">Recolección insuficiente de evidencias de auditoria </v>
      </c>
    </row>
    <row r="43" spans="2:9" ht="46" customHeight="1" x14ac:dyDescent="0.35">
      <c r="B43" s="32">
        <f>'Matriz de riesgo CSG'!B44</f>
        <v>37</v>
      </c>
      <c r="C43" s="32" t="str">
        <f>'Matriz de riesgo CSG'!C44</f>
        <v>Realización de la auditoria</v>
      </c>
      <c r="D43" s="33">
        <f>AVERAGE('Matriz de riesgo CSG'!L44:M44)</f>
        <v>4.5</v>
      </c>
      <c r="E43" s="33">
        <f>AVERAGE('Matriz de riesgo CSG'!N44:O44)</f>
        <v>1</v>
      </c>
      <c r="F43" s="34">
        <f t="shared" si="0"/>
        <v>4.5</v>
      </c>
      <c r="G43" s="35" t="str">
        <f t="shared" si="1"/>
        <v>Medio</v>
      </c>
      <c r="H43" s="32" t="str">
        <f>'Matriz de riesgo CSG'!K44</f>
        <v>Operativo</v>
      </c>
      <c r="I43" s="32" t="str">
        <f>'Matriz de riesgo CSG'!F44</f>
        <v>Determinación errada de no conformidades (sin evidencias especificas o con identificación equivocada del requisito)</v>
      </c>
    </row>
    <row r="44" spans="2:9" ht="38" customHeight="1" x14ac:dyDescent="0.35">
      <c r="B44" s="32">
        <f>'Matriz de riesgo CSG'!B45</f>
        <v>38</v>
      </c>
      <c r="C44" s="32" t="str">
        <f>'Matriz de riesgo CSG'!C45</f>
        <v>Realización de la auditoria</v>
      </c>
      <c r="D44" s="33">
        <f>AVERAGE('Matriz de riesgo CSG'!L45:M45)</f>
        <v>4</v>
      </c>
      <c r="E44" s="33">
        <f>AVERAGE('Matriz de riesgo CSG'!N45:O45)</f>
        <v>1</v>
      </c>
      <c r="F44" s="34">
        <f t="shared" si="0"/>
        <v>4</v>
      </c>
      <c r="G44" s="35" t="str">
        <f t="shared" si="1"/>
        <v>Bajo</v>
      </c>
      <c r="H44" s="32" t="str">
        <f>'Matriz de riesgo CSG'!K45</f>
        <v>Operativo</v>
      </c>
      <c r="I44" s="32" t="str">
        <f>'Matriz de riesgo CSG'!F45</f>
        <v xml:space="preserve">Registro de no conformidades como oportunidades de mejora </v>
      </c>
    </row>
    <row r="45" spans="2:9" ht="44.5" customHeight="1" x14ac:dyDescent="0.35">
      <c r="B45" s="32">
        <f>'Matriz de riesgo CSG'!B46</f>
        <v>39</v>
      </c>
      <c r="C45" s="32" t="str">
        <f>'Matriz de riesgo CSG'!C46</f>
        <v>Realización de la auditoria</v>
      </c>
      <c r="D45" s="33">
        <f>AVERAGE('Matriz de riesgo CSG'!L46:M46)</f>
        <v>3.5</v>
      </c>
      <c r="E45" s="33">
        <f>AVERAGE('Matriz de riesgo CSG'!N46:O46)</f>
        <v>1</v>
      </c>
      <c r="F45" s="34">
        <f t="shared" si="0"/>
        <v>3.5</v>
      </c>
      <c r="G45" s="35" t="str">
        <f t="shared" si="1"/>
        <v>Bajo</v>
      </c>
      <c r="H45" s="32" t="str">
        <f>'Matriz de riesgo CSG'!K46</f>
        <v>Operativo</v>
      </c>
      <c r="I45" s="32" t="str">
        <f>'Matriz de riesgo CSG'!F46</f>
        <v>Informe de auditoria que no presenta el resultado claro, exacto y conciso de la actividad de evaluación</v>
      </c>
    </row>
    <row r="46" spans="2:9" ht="36.5" customHeight="1" x14ac:dyDescent="0.35">
      <c r="B46" s="32">
        <f>'Matriz de riesgo CSG'!B47</f>
        <v>40</v>
      </c>
      <c r="C46" s="32" t="str">
        <f>'Matriz de riesgo CSG'!C47</f>
        <v>Realización de la auditoria</v>
      </c>
      <c r="D46" s="33">
        <f>AVERAGE('Matriz de riesgo CSG'!L47:M47)</f>
        <v>4.5</v>
      </c>
      <c r="E46" s="33">
        <f>AVERAGE('Matriz de riesgo CSG'!N47:O47)</f>
        <v>1.5</v>
      </c>
      <c r="F46" s="34">
        <f t="shared" si="0"/>
        <v>6.75</v>
      </c>
      <c r="G46" s="35" t="str">
        <f t="shared" si="1"/>
        <v>Medio</v>
      </c>
      <c r="H46" s="32" t="str">
        <f>'Matriz de riesgo CSG'!K47</f>
        <v>Operativo</v>
      </c>
      <c r="I46" s="32" t="str">
        <f>'Matriz de riesgo CSG'!F47</f>
        <v>Información insuficiente o poco clara sobre los hallazgos a los clientes auditados</v>
      </c>
    </row>
    <row r="47" spans="2:9" ht="34.5" customHeight="1" x14ac:dyDescent="0.35">
      <c r="B47" s="32">
        <f>'Matriz de riesgo CSG'!B48</f>
        <v>41</v>
      </c>
      <c r="C47" s="32" t="str">
        <f>'Matriz de riesgo CSG'!C48</f>
        <v>Realización de la auditoria</v>
      </c>
      <c r="D47" s="33">
        <f>AVERAGE('Matriz de riesgo CSG'!L48:M48)</f>
        <v>4</v>
      </c>
      <c r="E47" s="33">
        <f>AVERAGE('Matriz de riesgo CSG'!N48:O48)</f>
        <v>1.5</v>
      </c>
      <c r="F47" s="34">
        <f t="shared" si="0"/>
        <v>6</v>
      </c>
      <c r="G47" s="35" t="str">
        <f t="shared" si="1"/>
        <v>Medio</v>
      </c>
      <c r="H47" s="32" t="str">
        <f>'Matriz de riesgo CSG'!K48</f>
        <v>Operativo</v>
      </c>
      <c r="I47" s="32" t="str">
        <f>'Matriz de riesgo CSG'!F48</f>
        <v>Aprobación de los PCAC deficientes que no eliminan las no conformidades y sus causas</v>
      </c>
    </row>
    <row r="48" spans="2:9" ht="44" customHeight="1" x14ac:dyDescent="0.35">
      <c r="B48" s="32">
        <f>'Matriz de riesgo CSG'!B49</f>
        <v>42</v>
      </c>
      <c r="C48" s="32" t="str">
        <f>'Matriz de riesgo CSG'!C49</f>
        <v>Realización de la auditoria</v>
      </c>
      <c r="D48" s="33">
        <f>AVERAGE('Matriz de riesgo CSG'!L49:M49)</f>
        <v>4</v>
      </c>
      <c r="E48" s="33">
        <f>AVERAGE('Matriz de riesgo CSG'!N49:O49)</f>
        <v>1.5</v>
      </c>
      <c r="F48" s="34">
        <f t="shared" si="0"/>
        <v>6</v>
      </c>
      <c r="G48" s="35" t="str">
        <f t="shared" si="1"/>
        <v>Medio</v>
      </c>
      <c r="H48" s="32" t="str">
        <f>'Matriz de riesgo CSG'!K49</f>
        <v>Operativo</v>
      </c>
      <c r="I48" s="32" t="str">
        <f>'Matriz de riesgo CSG'!F49</f>
        <v xml:space="preserve">Cierre de no conformidades, sin evidencias suficientes de eficacia de correcciones y acciones correctivas </v>
      </c>
    </row>
    <row r="49" spans="2:9" ht="42.5" customHeight="1" x14ac:dyDescent="0.35">
      <c r="B49" s="32">
        <f>'Matriz de riesgo CSG'!B50</f>
        <v>43</v>
      </c>
      <c r="C49" s="32" t="str">
        <f>'Matriz de riesgo CSG'!C50</f>
        <v>Decisión de certificación</v>
      </c>
      <c r="D49" s="33">
        <f>AVERAGE('Matriz de riesgo CSG'!L50:M50)</f>
        <v>3</v>
      </c>
      <c r="E49" s="33">
        <f>AVERAGE('Matriz de riesgo CSG'!N50:O50)</f>
        <v>1.5</v>
      </c>
      <c r="F49" s="34">
        <f t="shared" si="0"/>
        <v>4.5</v>
      </c>
      <c r="G49" s="35" t="str">
        <f t="shared" si="1"/>
        <v>Medio</v>
      </c>
      <c r="H49" s="32" t="str">
        <f>'Matriz de riesgo CSG'!K50</f>
        <v>Operativo</v>
      </c>
      <c r="I49" s="32" t="str">
        <f>'Matriz de riesgo CSG'!F50</f>
        <v xml:space="preserve">Revisión incompleta o insuficiente con relación a los requisitos del esquema de certificación </v>
      </c>
    </row>
    <row r="50" spans="2:9" ht="45" customHeight="1" x14ac:dyDescent="0.35">
      <c r="B50" s="32">
        <f>'Matriz de riesgo CSG'!B51</f>
        <v>44</v>
      </c>
      <c r="C50" s="32" t="str">
        <f>'Matriz de riesgo CSG'!C51</f>
        <v>Decisión de certificación</v>
      </c>
      <c r="D50" s="33">
        <f>AVERAGE('Matriz de riesgo CSG'!L51:M51)</f>
        <v>4</v>
      </c>
      <c r="E50" s="33">
        <f>AVERAGE('Matriz de riesgo CSG'!N51:O51)</f>
        <v>1.5</v>
      </c>
      <c r="F50" s="34">
        <f t="shared" si="0"/>
        <v>6</v>
      </c>
      <c r="G50" s="35" t="str">
        <f t="shared" si="1"/>
        <v>Medio</v>
      </c>
      <c r="H50" s="32" t="str">
        <f>'Matriz de riesgo CSG'!K51</f>
        <v>Operativo</v>
      </c>
      <c r="I50" s="32" t="str">
        <f>'Matriz de riesgo CSG'!F51</f>
        <v>Toma de decisión por personas sin la competencia o independencia en el proceso</v>
      </c>
    </row>
    <row r="51" spans="2:9" ht="52.5" customHeight="1" x14ac:dyDescent="0.35">
      <c r="B51" s="32">
        <f>'Matriz de riesgo CSG'!B52</f>
        <v>45</v>
      </c>
      <c r="C51" s="32" t="str">
        <f>'Matriz de riesgo CSG'!C52</f>
        <v xml:space="preserve">Mantenimiento de la certificación </v>
      </c>
      <c r="D51" s="33">
        <f>AVERAGE('Matriz de riesgo CSG'!L52:M52)</f>
        <v>3</v>
      </c>
      <c r="E51" s="33">
        <f>AVERAGE('Matriz de riesgo CSG'!N52:O52)</f>
        <v>1</v>
      </c>
      <c r="F51" s="34">
        <f t="shared" si="0"/>
        <v>3</v>
      </c>
      <c r="G51" s="35" t="str">
        <f t="shared" si="1"/>
        <v>Bajo</v>
      </c>
      <c r="H51" s="32" t="str">
        <f>'Matriz de riesgo CSG'!K52</f>
        <v>Operativo</v>
      </c>
      <c r="I51" s="32" t="str">
        <f>'Matriz de riesgo CSG'!F52</f>
        <v>Incumplimiento en fechas de ejecución de  seguimiento / renovación  de la certificación</v>
      </c>
    </row>
    <row r="52" spans="2:9" ht="48.5" customHeight="1" x14ac:dyDescent="0.35">
      <c r="B52" s="32">
        <f>'Matriz de riesgo CSG'!B53</f>
        <v>46</v>
      </c>
      <c r="C52" s="32" t="str">
        <f>'Matriz de riesgo CSG'!C53</f>
        <v xml:space="preserve">Mantenimiento de la certificación </v>
      </c>
      <c r="D52" s="33">
        <f>AVERAGE('Matriz de riesgo CSG'!L53:M53)</f>
        <v>4</v>
      </c>
      <c r="E52" s="33">
        <f>AVERAGE('Matriz de riesgo CSG'!N53:O53)</f>
        <v>1</v>
      </c>
      <c r="F52" s="34">
        <f t="shared" si="0"/>
        <v>4</v>
      </c>
      <c r="G52" s="35" t="str">
        <f t="shared" si="1"/>
        <v>Bajo</v>
      </c>
      <c r="H52" s="32" t="str">
        <f>'Matriz de riesgo CSG'!K53</f>
        <v>Operativo</v>
      </c>
      <c r="I52" s="32" t="str">
        <f>'Matriz de riesgo CSG'!F53</f>
        <v xml:space="preserve">Mantener documentos de certificación vigentes luego de suspender, retirar o reducir la certificación </v>
      </c>
    </row>
    <row r="53" spans="2:9" ht="46" customHeight="1" x14ac:dyDescent="0.35">
      <c r="B53" s="32">
        <f>'Matriz de riesgo CSG'!B54</f>
        <v>47</v>
      </c>
      <c r="C53" s="32" t="str">
        <f>'Matriz de riesgo CSG'!C54</f>
        <v>Apelaciones</v>
      </c>
      <c r="D53" s="33">
        <f>AVERAGE('Matriz de riesgo CSG'!L54:M54)</f>
        <v>4</v>
      </c>
      <c r="E53" s="33">
        <f>AVERAGE('Matriz de riesgo CSG'!N54:O54)</f>
        <v>1</v>
      </c>
      <c r="F53" s="34">
        <f t="shared" si="0"/>
        <v>4</v>
      </c>
      <c r="G53" s="35" t="str">
        <f t="shared" si="1"/>
        <v>Bajo</v>
      </c>
      <c r="H53" s="32" t="str">
        <f>'Matriz de riesgo CSG'!K54</f>
        <v>Operativo</v>
      </c>
      <c r="I53" s="32" t="str">
        <f>'Matriz de riesgo CSG'!F54</f>
        <v xml:space="preserve">No dar tratamiento oportuno y eficaz a las  apelaciones de los clientes </v>
      </c>
    </row>
    <row r="54" spans="2:9" ht="38.5" customHeight="1" x14ac:dyDescent="0.35">
      <c r="B54" s="32">
        <f>'Matriz de riesgo CSG'!B55</f>
        <v>48</v>
      </c>
      <c r="C54" s="32" t="str">
        <f>'Matriz de riesgo CSG'!C55</f>
        <v>Quejas</v>
      </c>
      <c r="D54" s="33">
        <f>AVERAGE('Matriz de riesgo CSG'!L55:M55)</f>
        <v>4</v>
      </c>
      <c r="E54" s="33">
        <f>AVERAGE('Matriz de riesgo CSG'!N55:O55)</f>
        <v>1</v>
      </c>
      <c r="F54" s="34">
        <f t="shared" si="0"/>
        <v>4</v>
      </c>
      <c r="G54" s="35" t="str">
        <f t="shared" si="1"/>
        <v>Bajo</v>
      </c>
      <c r="H54" s="32" t="str">
        <f>'Matriz de riesgo CSG'!K55</f>
        <v>Operativo</v>
      </c>
      <c r="I54" s="32" t="str">
        <f>'Matriz de riesgo CSG'!F55</f>
        <v xml:space="preserve">No dar tratamiento oportuno y eficaz a las  quejas  de los clientes </v>
      </c>
    </row>
    <row r="55" spans="2:9" ht="41.5" customHeight="1" x14ac:dyDescent="0.35">
      <c r="B55" s="32">
        <f>'Matriz de riesgo CSG'!B56</f>
        <v>49</v>
      </c>
      <c r="C55" s="32" t="str">
        <f>'Matriz de riesgo CSG'!C56</f>
        <v>Registros relativos a los clientes</v>
      </c>
      <c r="D55" s="33">
        <f>AVERAGE('Matriz de riesgo CSG'!L56:M56)</f>
        <v>4.5</v>
      </c>
      <c r="E55" s="33">
        <f>AVERAGE('Matriz de riesgo CSG'!N56:O56)</f>
        <v>1.5</v>
      </c>
      <c r="F55" s="34">
        <f t="shared" si="0"/>
        <v>6.75</v>
      </c>
      <c r="G55" s="35" t="str">
        <f t="shared" si="1"/>
        <v>Medio</v>
      </c>
      <c r="H55" s="32" t="str">
        <f>'Matriz de riesgo CSG'!K56</f>
        <v>Operativo</v>
      </c>
      <c r="I55" s="32" t="str">
        <f>'Matriz de riesgo CSG'!F56</f>
        <v xml:space="preserve">Perdida de integridad, disponibilidad o confidencialidad de los registros de evaluación </v>
      </c>
    </row>
    <row r="56" spans="2:9" ht="49.5" customHeight="1" x14ac:dyDescent="0.35">
      <c r="B56" s="32">
        <f>'Matriz de riesgo CSG'!B57</f>
        <v>50</v>
      </c>
      <c r="C56" s="32" t="str">
        <f>'Matriz de riesgo CSG'!C57</f>
        <v>Generalidades / sistema de gestión</v>
      </c>
      <c r="D56" s="33">
        <f>AVERAGE('Matriz de riesgo CSG'!L57:M57)</f>
        <v>1.5</v>
      </c>
      <c r="E56" s="33">
        <f>AVERAGE('Matriz de riesgo CSG'!N57:O57)</f>
        <v>1</v>
      </c>
      <c r="F56" s="34">
        <f t="shared" si="0"/>
        <v>1.5</v>
      </c>
      <c r="G56" s="35" t="str">
        <f t="shared" si="1"/>
        <v>Bajo</v>
      </c>
      <c r="H56" s="32" t="str">
        <f>'Matriz de riesgo CSG'!K57</f>
        <v>Operativo</v>
      </c>
      <c r="I56" s="32" t="str">
        <f>'Matriz de riesgo CSG'!F57</f>
        <v>Sistema de gestión que no apoya el cumplimiento de los objetivos del OEC</v>
      </c>
    </row>
    <row r="57" spans="2:9" ht="39" customHeight="1" x14ac:dyDescent="0.35">
      <c r="B57" s="32">
        <f>'Matriz de riesgo CSG'!B58</f>
        <v>51</v>
      </c>
      <c r="C57" s="32" t="str">
        <f>'Matriz de riesgo CSG'!C58</f>
        <v>Manual del sistema de gestión</v>
      </c>
      <c r="D57" s="33">
        <f>AVERAGE('Matriz de riesgo CSG'!L58:M58)</f>
        <v>2</v>
      </c>
      <c r="E57" s="33">
        <f>AVERAGE('Matriz de riesgo CSG'!N58:O58)</f>
        <v>1</v>
      </c>
      <c r="F57" s="34">
        <f t="shared" si="0"/>
        <v>2</v>
      </c>
      <c r="G57" s="35" t="str">
        <f t="shared" si="1"/>
        <v>Bajo</v>
      </c>
      <c r="H57" s="32" t="str">
        <f>'Matriz de riesgo CSG'!K58</f>
        <v>Operativo</v>
      </c>
      <c r="I57" s="32" t="str">
        <f>'Matriz de riesgo CSG'!F58</f>
        <v>implementación ineficaz del sistema de gestión del OEC</v>
      </c>
    </row>
    <row r="58" spans="2:9" ht="34" customHeight="1" x14ac:dyDescent="0.35">
      <c r="B58" s="32">
        <f>'Matriz de riesgo CSG'!B59</f>
        <v>52</v>
      </c>
      <c r="C58" s="32" t="str">
        <f>'Matriz de riesgo CSG'!C59</f>
        <v>Control de documentos</v>
      </c>
      <c r="D58" s="33">
        <f>AVERAGE('Matriz de riesgo CSG'!L59:M59)</f>
        <v>2</v>
      </c>
      <c r="E58" s="33">
        <f>AVERAGE('Matriz de riesgo CSG'!N59:O59)</f>
        <v>1.5</v>
      </c>
      <c r="F58" s="34">
        <f t="shared" si="0"/>
        <v>3</v>
      </c>
      <c r="G58" s="35" t="str">
        <f t="shared" si="1"/>
        <v>Bajo</v>
      </c>
      <c r="H58" s="32" t="str">
        <f>'Matriz de riesgo CSG'!K59</f>
        <v>Operativo</v>
      </c>
      <c r="I58" s="32" t="str">
        <f>'Matriz de riesgo CSG'!F59</f>
        <v xml:space="preserve">Obsolescencia de la documentación del sistema de gestión </v>
      </c>
    </row>
    <row r="59" spans="2:9" ht="49" customHeight="1" x14ac:dyDescent="0.35">
      <c r="B59" s="32">
        <f>'Matriz de riesgo CSG'!B60</f>
        <v>53</v>
      </c>
      <c r="C59" s="32" t="str">
        <f>'Matriz de riesgo CSG'!C60</f>
        <v xml:space="preserve">Control de registros </v>
      </c>
      <c r="D59" s="33">
        <f>AVERAGE('Matriz de riesgo CSG'!L60:M60)</f>
        <v>4.5</v>
      </c>
      <c r="E59" s="33">
        <f>AVERAGE('Matriz de riesgo CSG'!N60:O60)</f>
        <v>1</v>
      </c>
      <c r="F59" s="34">
        <f t="shared" si="0"/>
        <v>4.5</v>
      </c>
      <c r="G59" s="35" t="str">
        <f t="shared" si="1"/>
        <v>Medio</v>
      </c>
      <c r="H59" s="32" t="str">
        <f>'Matriz de riesgo CSG'!K60</f>
        <v>Operativo</v>
      </c>
      <c r="I59" s="32" t="str">
        <f>'Matriz de riesgo CSG'!F60</f>
        <v>Daño o pérdida de registros de proceso de certificación</v>
      </c>
    </row>
    <row r="60" spans="2:9" ht="39.5" customHeight="1" x14ac:dyDescent="0.35">
      <c r="B60" s="32">
        <f>'Matriz de riesgo CSG'!B61</f>
        <v>54</v>
      </c>
      <c r="C60" s="32" t="str">
        <f>'Matriz de riesgo CSG'!C61</f>
        <v>Revisión por la dirección</v>
      </c>
      <c r="D60" s="33">
        <f>AVERAGE('Matriz de riesgo CSG'!L61:M61)</f>
        <v>1.5</v>
      </c>
      <c r="E60" s="33">
        <f>AVERAGE('Matriz de riesgo CSG'!N61:O61)</f>
        <v>1.5</v>
      </c>
      <c r="F60" s="34">
        <f t="shared" si="0"/>
        <v>2.25</v>
      </c>
      <c r="G60" s="35" t="str">
        <f t="shared" si="1"/>
        <v>Bajo</v>
      </c>
      <c r="H60" s="32" t="str">
        <f>'Matriz de riesgo CSG'!K61</f>
        <v>Operativo</v>
      </c>
      <c r="I60" s="32" t="str">
        <f>'Matriz de riesgo CSG'!F61</f>
        <v>Revisión incompleta o que no permite determinar la eficacia, adecuación y conveniencia del sistema</v>
      </c>
    </row>
    <row r="61" spans="2:9" ht="39" customHeight="1" x14ac:dyDescent="0.35">
      <c r="B61" s="32">
        <f>'Matriz de riesgo CSG'!B62</f>
        <v>55</v>
      </c>
      <c r="C61" s="32" t="str">
        <f>'Matriz de riesgo CSG'!C62</f>
        <v>Auditorias internas</v>
      </c>
      <c r="D61" s="33">
        <f>AVERAGE('Matriz de riesgo CSG'!L62:M62)</f>
        <v>2</v>
      </c>
      <c r="E61" s="33">
        <f>AVERAGE('Matriz de riesgo CSG'!N62:O62)</f>
        <v>1</v>
      </c>
      <c r="F61" s="34">
        <f t="shared" si="0"/>
        <v>2</v>
      </c>
      <c r="G61" s="35" t="str">
        <f t="shared" si="1"/>
        <v>Bajo</v>
      </c>
      <c r="H61" s="32" t="str">
        <f>'Matriz de riesgo CSG'!K62</f>
        <v>Operativo</v>
      </c>
      <c r="I61" s="32" t="str">
        <f>'Matriz de riesgo CSG'!F62</f>
        <v>Auditoria superficial que no evalúa de forma suficiente el sistema de gestión del OEC</v>
      </c>
    </row>
    <row r="62" spans="2:9" ht="18.75" customHeight="1" x14ac:dyDescent="0.35">
      <c r="B62" s="32">
        <f>'Matriz de riesgo CSG'!B63</f>
        <v>56</v>
      </c>
      <c r="C62" s="32" t="str">
        <f>'Matriz de riesgo CSG'!C63</f>
        <v>Acciones correctivas</v>
      </c>
      <c r="D62" s="33">
        <f>AVERAGE('Matriz de riesgo CSG'!L63:M63)</f>
        <v>2</v>
      </c>
      <c r="E62" s="33">
        <f>AVERAGE('Matriz de riesgo CSG'!N63:O63)</f>
        <v>1</v>
      </c>
      <c r="F62" s="34">
        <f t="shared" si="0"/>
        <v>2</v>
      </c>
      <c r="G62" s="35" t="str">
        <f t="shared" si="1"/>
        <v>Bajo</v>
      </c>
      <c r="H62" s="32" t="str">
        <f>'Matriz de riesgo CSG'!K63</f>
        <v>Operativo</v>
      </c>
      <c r="I62" s="32" t="str">
        <f>'Matriz de riesgo CSG'!F63</f>
        <v xml:space="preserve">Acciones correctivas no eficaces </v>
      </c>
    </row>
  </sheetData>
  <mergeCells count="10">
    <mergeCell ref="Q2:R3"/>
    <mergeCell ref="H5:H6"/>
    <mergeCell ref="E2:P3"/>
    <mergeCell ref="B2:D3"/>
    <mergeCell ref="I5:I6"/>
    <mergeCell ref="B5:B6"/>
    <mergeCell ref="D5:E5"/>
    <mergeCell ref="F5:F6"/>
    <mergeCell ref="G5:G6"/>
    <mergeCell ref="C5:C6"/>
  </mergeCells>
  <conditionalFormatting sqref="F7:G62">
    <cfRule type="cellIs" dxfId="3" priority="4" operator="equal">
      <formula>"Crítico"</formula>
    </cfRule>
    <cfRule type="cellIs" dxfId="2" priority="5" operator="equal">
      <formula>"Alto"</formula>
    </cfRule>
    <cfRule type="cellIs" dxfId="1" priority="6" operator="equal">
      <formula>"Medio"</formula>
    </cfRule>
  </conditionalFormatting>
  <conditionalFormatting sqref="F7:F62">
    <cfRule type="cellIs" dxfId="0" priority="3" operator="equal">
      <formula>"Alto"</formula>
    </cfRule>
  </conditionalFormatting>
  <pageMargins left="0.7" right="0.7" top="0.75" bottom="0.75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workbookViewId="0">
      <selection activeCell="B3" sqref="B3"/>
    </sheetView>
  </sheetViews>
  <sheetFormatPr baseColWidth="10" defaultColWidth="10.81640625" defaultRowHeight="14.5" x14ac:dyDescent="0.35"/>
  <cols>
    <col min="1" max="1" width="4.453125" style="4" customWidth="1"/>
    <col min="2" max="2" width="19.453125" style="4" customWidth="1"/>
    <col min="3" max="3" width="30.1796875" style="4" customWidth="1"/>
    <col min="4" max="6" width="17.81640625" style="4" customWidth="1"/>
    <col min="7" max="7" width="6.81640625" style="4" bestFit="1" customWidth="1"/>
    <col min="8" max="16384" width="10.81640625" style="4"/>
  </cols>
  <sheetData>
    <row r="2" spans="2:7" ht="29" x14ac:dyDescent="0.35">
      <c r="B2" s="2" t="s">
        <v>27</v>
      </c>
      <c r="C2" s="2" t="s">
        <v>28</v>
      </c>
      <c r="D2" s="2" t="s">
        <v>29</v>
      </c>
      <c r="E2" s="2" t="s">
        <v>31</v>
      </c>
      <c r="F2" s="2" t="s">
        <v>7</v>
      </c>
      <c r="G2" s="2" t="s">
        <v>32</v>
      </c>
    </row>
    <row r="3" spans="2:7" x14ac:dyDescent="0.35">
      <c r="B3" s="5"/>
      <c r="C3" s="3"/>
      <c r="D3" s="3"/>
      <c r="E3" s="3"/>
      <c r="F3" s="3"/>
      <c r="G3" s="3"/>
    </row>
    <row r="4" spans="2:7" x14ac:dyDescent="0.35">
      <c r="B4" s="3"/>
      <c r="C4" s="3"/>
      <c r="D4" s="3"/>
      <c r="E4" s="3"/>
      <c r="F4" s="3"/>
      <c r="G4" s="3"/>
    </row>
    <row r="5" spans="2:7" x14ac:dyDescent="0.35">
      <c r="B5" s="3"/>
      <c r="C5" s="3"/>
      <c r="D5" s="3"/>
      <c r="E5" s="3"/>
      <c r="F5" s="3"/>
      <c r="G5" s="3"/>
    </row>
    <row r="6" spans="2:7" x14ac:dyDescent="0.35">
      <c r="B6" s="3"/>
      <c r="C6" s="3"/>
      <c r="D6" s="3"/>
      <c r="E6" s="3"/>
      <c r="F6" s="3"/>
      <c r="G6" s="3"/>
    </row>
    <row r="7" spans="2:7" x14ac:dyDescent="0.35">
      <c r="B7" s="3"/>
      <c r="C7" s="3"/>
      <c r="D7" s="3"/>
      <c r="E7" s="3"/>
      <c r="F7" s="3"/>
      <c r="G7" s="3"/>
    </row>
    <row r="8" spans="2:7" x14ac:dyDescent="0.35">
      <c r="B8" s="3"/>
      <c r="C8" s="3"/>
      <c r="D8" s="3"/>
      <c r="E8" s="3"/>
      <c r="F8" s="3"/>
      <c r="G8" s="3"/>
    </row>
    <row r="9" spans="2:7" x14ac:dyDescent="0.35">
      <c r="B9" s="3"/>
      <c r="C9" s="3"/>
      <c r="D9" s="3"/>
      <c r="E9" s="3"/>
      <c r="F9" s="3"/>
      <c r="G9" s="3"/>
    </row>
    <row r="10" spans="2:7" x14ac:dyDescent="0.35">
      <c r="B10" s="3"/>
      <c r="C10" s="3"/>
      <c r="D10" s="3"/>
      <c r="E10" s="3"/>
      <c r="F10" s="3"/>
      <c r="G10" s="3"/>
    </row>
    <row r="11" spans="2:7" x14ac:dyDescent="0.35">
      <c r="B11" s="3"/>
      <c r="C11" s="3"/>
      <c r="D11" s="3"/>
      <c r="E11" s="3"/>
      <c r="F11" s="3"/>
      <c r="G11" s="3"/>
    </row>
    <row r="12" spans="2:7" x14ac:dyDescent="0.35">
      <c r="B12" s="3"/>
      <c r="C12" s="3"/>
      <c r="D12" s="3"/>
      <c r="E12" s="3"/>
      <c r="F12" s="3"/>
      <c r="G12" s="3"/>
    </row>
    <row r="13" spans="2:7" x14ac:dyDescent="0.35">
      <c r="B13" s="3"/>
      <c r="C13" s="3"/>
      <c r="D13" s="3"/>
      <c r="E13" s="3"/>
      <c r="F13" s="3"/>
      <c r="G13" s="3"/>
    </row>
    <row r="14" spans="2:7" x14ac:dyDescent="0.35">
      <c r="B14" s="3"/>
      <c r="C14" s="3"/>
      <c r="D14" s="3"/>
      <c r="E14" s="3"/>
      <c r="F14" s="3"/>
      <c r="G14" s="3"/>
    </row>
    <row r="15" spans="2:7" x14ac:dyDescent="0.35">
      <c r="B15" s="3"/>
      <c r="C15" s="3"/>
      <c r="D15" s="3"/>
      <c r="E15" s="3"/>
      <c r="F15" s="3"/>
      <c r="G15" s="3"/>
    </row>
    <row r="16" spans="2:7" x14ac:dyDescent="0.35">
      <c r="B16" s="3"/>
      <c r="C16" s="3"/>
      <c r="D16" s="3"/>
      <c r="E16" s="3"/>
      <c r="F16" s="3"/>
      <c r="G16" s="3"/>
    </row>
    <row r="17" spans="2:7" x14ac:dyDescent="0.35">
      <c r="B17" s="3"/>
      <c r="C17" s="3"/>
      <c r="D17" s="3"/>
      <c r="E17" s="3"/>
      <c r="F17" s="3"/>
      <c r="G17" s="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workbookViewId="0">
      <selection activeCell="C7" sqref="C7"/>
    </sheetView>
  </sheetViews>
  <sheetFormatPr baseColWidth="10" defaultColWidth="10.81640625" defaultRowHeight="14.5" x14ac:dyDescent="0.35"/>
  <cols>
    <col min="1" max="1" width="5" style="1" customWidth="1"/>
    <col min="2" max="2" width="30.1796875" style="1" customWidth="1"/>
    <col min="3" max="3" width="34.7265625" style="1" customWidth="1"/>
    <col min="4" max="4" width="18.81640625" style="1" customWidth="1"/>
    <col min="5" max="16384" width="10.81640625" style="1"/>
  </cols>
  <sheetData>
    <row r="2" spans="2:4" ht="28.5" customHeight="1" x14ac:dyDescent="0.35">
      <c r="B2" s="7" t="s">
        <v>21</v>
      </c>
      <c r="C2" s="7" t="s">
        <v>61</v>
      </c>
      <c r="D2" s="7" t="s">
        <v>33</v>
      </c>
    </row>
    <row r="3" spans="2:4" ht="29" x14ac:dyDescent="0.35">
      <c r="B3" s="3" t="s">
        <v>22</v>
      </c>
      <c r="C3" s="3" t="s">
        <v>71</v>
      </c>
      <c r="D3" s="3" t="s">
        <v>41</v>
      </c>
    </row>
    <row r="4" spans="2:4" ht="29" x14ac:dyDescent="0.35">
      <c r="B4" s="3" t="s">
        <v>26</v>
      </c>
      <c r="C4" s="3" t="s">
        <v>72</v>
      </c>
      <c r="D4" s="3" t="s">
        <v>34</v>
      </c>
    </row>
    <row r="5" spans="2:4" x14ac:dyDescent="0.35">
      <c r="B5" s="3" t="s">
        <v>64</v>
      </c>
      <c r="C5" s="3" t="s">
        <v>73</v>
      </c>
      <c r="D5" s="3" t="s">
        <v>4</v>
      </c>
    </row>
    <row r="6" spans="2:4" ht="29" x14ac:dyDescent="0.35">
      <c r="B6" s="3" t="s">
        <v>23</v>
      </c>
      <c r="C6" s="3" t="s">
        <v>294</v>
      </c>
      <c r="D6" s="3" t="s">
        <v>34</v>
      </c>
    </row>
    <row r="7" spans="2:4" ht="29" x14ac:dyDescent="0.35">
      <c r="B7" s="3" t="s">
        <v>23</v>
      </c>
      <c r="C7" s="3" t="s">
        <v>294</v>
      </c>
      <c r="D7" s="3" t="s">
        <v>34</v>
      </c>
    </row>
    <row r="8" spans="2:4" x14ac:dyDescent="0.35">
      <c r="B8" s="3" t="s">
        <v>23</v>
      </c>
      <c r="C8" s="3" t="s">
        <v>74</v>
      </c>
      <c r="D8" s="3" t="s">
        <v>35</v>
      </c>
    </row>
    <row r="9" spans="2:4" x14ac:dyDescent="0.35">
      <c r="B9" s="3" t="s">
        <v>24</v>
      </c>
      <c r="C9" s="3" t="s">
        <v>75</v>
      </c>
      <c r="D9" s="3" t="s">
        <v>36</v>
      </c>
    </row>
    <row r="10" spans="2:4" ht="29" x14ac:dyDescent="0.35">
      <c r="B10" s="3" t="s">
        <v>65</v>
      </c>
      <c r="C10" s="3" t="s">
        <v>195</v>
      </c>
      <c r="D10" s="3" t="s">
        <v>66</v>
      </c>
    </row>
    <row r="11" spans="2:4" ht="29" x14ac:dyDescent="0.35">
      <c r="B11" s="3" t="s">
        <v>42</v>
      </c>
      <c r="C11" s="3" t="s">
        <v>76</v>
      </c>
      <c r="D11" s="3" t="s">
        <v>67</v>
      </c>
    </row>
    <row r="12" spans="2:4" ht="29" x14ac:dyDescent="0.35">
      <c r="B12" s="3" t="s">
        <v>39</v>
      </c>
      <c r="C12" s="3" t="s">
        <v>77</v>
      </c>
      <c r="D12" s="3" t="s">
        <v>37</v>
      </c>
    </row>
    <row r="13" spans="2:4" ht="29" x14ac:dyDescent="0.35">
      <c r="B13" s="3" t="s">
        <v>25</v>
      </c>
      <c r="C13" s="3" t="s">
        <v>77</v>
      </c>
      <c r="D13" s="3" t="s">
        <v>38</v>
      </c>
    </row>
    <row r="14" spans="2:4" x14ac:dyDescent="0.35">
      <c r="B14" s="3" t="s">
        <v>57</v>
      </c>
      <c r="C14" s="3" t="s">
        <v>78</v>
      </c>
      <c r="D14" s="3"/>
    </row>
  </sheetData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5"/>
  <sheetViews>
    <sheetView workbookViewId="0">
      <selection activeCell="C7" sqref="C7"/>
    </sheetView>
  </sheetViews>
  <sheetFormatPr baseColWidth="10" defaultColWidth="10.81640625" defaultRowHeight="14.5" x14ac:dyDescent="0.35"/>
  <cols>
    <col min="1" max="1" width="5" style="1" customWidth="1"/>
    <col min="2" max="2" width="30.1796875" style="1" customWidth="1"/>
    <col min="3" max="3" width="34.7265625" style="1" customWidth="1"/>
    <col min="4" max="4" width="18.81640625" style="1" customWidth="1"/>
    <col min="5" max="16384" width="10.81640625" style="1"/>
  </cols>
  <sheetData>
    <row r="2" spans="2:4" ht="28.5" customHeight="1" x14ac:dyDescent="0.35">
      <c r="B2" s="6" t="s">
        <v>21</v>
      </c>
      <c r="C2" s="6" t="s">
        <v>61</v>
      </c>
      <c r="D2" s="6" t="s">
        <v>33</v>
      </c>
    </row>
    <row r="3" spans="2:4" ht="29" x14ac:dyDescent="0.35">
      <c r="B3" s="3" t="s">
        <v>22</v>
      </c>
      <c r="C3" s="3" t="s">
        <v>71</v>
      </c>
      <c r="D3" s="3" t="s">
        <v>41</v>
      </c>
    </row>
    <row r="4" spans="2:4" ht="29" x14ac:dyDescent="0.35">
      <c r="B4" s="3" t="s">
        <v>26</v>
      </c>
      <c r="C4" s="3" t="s">
        <v>72</v>
      </c>
      <c r="D4" s="3" t="s">
        <v>34</v>
      </c>
    </row>
    <row r="5" spans="2:4" x14ac:dyDescent="0.35">
      <c r="B5" s="3" t="s">
        <v>64</v>
      </c>
      <c r="C5" s="3" t="s">
        <v>73</v>
      </c>
      <c r="D5" s="3" t="s">
        <v>4</v>
      </c>
    </row>
    <row r="6" spans="2:4" ht="29" x14ac:dyDescent="0.35">
      <c r="B6" s="3" t="s">
        <v>23</v>
      </c>
      <c r="C6" s="3" t="s">
        <v>294</v>
      </c>
      <c r="D6" s="3" t="s">
        <v>34</v>
      </c>
    </row>
    <row r="7" spans="2:4" ht="29" x14ac:dyDescent="0.35">
      <c r="B7" s="3" t="s">
        <v>23</v>
      </c>
      <c r="C7" s="3" t="s">
        <v>294</v>
      </c>
      <c r="D7" s="3" t="s">
        <v>34</v>
      </c>
    </row>
    <row r="8" spans="2:4" ht="29" x14ac:dyDescent="0.35">
      <c r="B8" s="3" t="s">
        <v>23</v>
      </c>
      <c r="C8" s="3" t="s">
        <v>293</v>
      </c>
      <c r="D8" s="3" t="s">
        <v>35</v>
      </c>
    </row>
    <row r="9" spans="2:4" x14ac:dyDescent="0.35">
      <c r="B9" s="3" t="s">
        <v>23</v>
      </c>
      <c r="C9" s="3" t="s">
        <v>74</v>
      </c>
      <c r="D9" s="3" t="s">
        <v>35</v>
      </c>
    </row>
    <row r="10" spans="2:4" ht="29" x14ac:dyDescent="0.35">
      <c r="B10" s="3" t="s">
        <v>24</v>
      </c>
      <c r="C10" s="3" t="s">
        <v>292</v>
      </c>
      <c r="D10" s="3" t="s">
        <v>36</v>
      </c>
    </row>
    <row r="11" spans="2:4" ht="29" x14ac:dyDescent="0.35">
      <c r="B11" s="3" t="s">
        <v>65</v>
      </c>
      <c r="C11" s="3" t="s">
        <v>195</v>
      </c>
      <c r="D11" s="3" t="s">
        <v>66</v>
      </c>
    </row>
    <row r="12" spans="2:4" ht="29" x14ac:dyDescent="0.35">
      <c r="B12" s="3" t="s">
        <v>42</v>
      </c>
      <c r="C12" s="3" t="s">
        <v>76</v>
      </c>
      <c r="D12" s="3" t="s">
        <v>67</v>
      </c>
    </row>
    <row r="13" spans="2:4" ht="29" x14ac:dyDescent="0.35">
      <c r="B13" s="3" t="s">
        <v>39</v>
      </c>
      <c r="C13" s="3" t="s">
        <v>77</v>
      </c>
      <c r="D13" s="3" t="s">
        <v>37</v>
      </c>
    </row>
    <row r="14" spans="2:4" ht="29" x14ac:dyDescent="0.35">
      <c r="B14" s="3" t="s">
        <v>25</v>
      </c>
      <c r="C14" s="3" t="s">
        <v>77</v>
      </c>
      <c r="D14" s="3" t="s">
        <v>38</v>
      </c>
    </row>
    <row r="15" spans="2:4" x14ac:dyDescent="0.35">
      <c r="B15" s="3" t="s">
        <v>57</v>
      </c>
      <c r="C15" s="3" t="s">
        <v>78</v>
      </c>
      <c r="D15" s="3"/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Matriz de riesgo CSG</vt:lpstr>
      <vt:lpstr>Promedio NC</vt:lpstr>
      <vt:lpstr>Eventos</vt:lpstr>
      <vt:lpstr>Mapa de riesgo CSG</vt:lpstr>
      <vt:lpstr>Registro Eventos e Incidentes</vt:lpstr>
      <vt:lpstr>Hoja 2</vt:lpstr>
      <vt:lpstr>Hoja1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López</dc:creator>
  <cp:lastModifiedBy>Yenny Margo Ortega Cortes</cp:lastModifiedBy>
  <dcterms:created xsi:type="dcterms:W3CDTF">2008-07-31T19:37:42Z</dcterms:created>
  <dcterms:modified xsi:type="dcterms:W3CDTF">2022-11-17T17:32:18Z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{219e3f71-2419-42d1-aebb-5da6056f1fc9}</vt:lpwstr>
  </property>
  <property fmtid="{D5CDD505-2E9C-101B-9397-08002B2CF9AE}" pid="5" name="eSynDocContactDesc">
    <vt:lpwstr>
    </vt:lpwstr>
  </property>
  <property fmtid="{D5CDD505-2E9C-101B-9397-08002B2CF9AE}" pid="6" name="eSynDocAccountDesc">
    <vt:lpwstr>
    </vt:lpwstr>
  </property>
  <property fmtid="{D5CDD505-2E9C-101B-9397-08002B2CF9AE}" pid="7" name="eSynDocProjectDesc">
    <vt:lpwstr>3.3 Evaluación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Organismos de Certificación de Sistemas de Gestión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09/02/2021 20:52:05</vt:lpwstr>
  </property>
  <property fmtid="{D5CDD505-2E9C-101B-9397-08002B2CF9AE}" pid="14" name="eSynDocVersion">
    <vt:lpwstr>2</vt:lpwstr>
  </property>
  <property fmtid="{D5CDD505-2E9C-101B-9397-08002B2CF9AE}" pid="15" name="eSynDocAttachFileName">
    <vt:lpwstr>Anexo H_ PR-3.3-01 Matriz de riesgos Certificación Sistemas de Gestión V2.xlsx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304</vt:lpwstr>
  </property>
  <property fmtid="{D5CDD505-2E9C-101B-9397-08002B2CF9AE}" pid="19" name="eSynDocSerialNumber">
    <vt:lpwstr>
    </vt:lpwstr>
  </property>
  <property fmtid="{D5CDD505-2E9C-101B-9397-08002B2CF9AE}" pid="20" name="eSynDocSubject">
    <vt:lpwstr>Anexo H_ PR-3.3-01 Matriz de riesgos Certificación Sistemas de Gestión V2</vt:lpwstr>
  </property>
  <property fmtid="{D5CDD505-2E9C-101B-9397-08002B2CF9AE}" pid="21" name="eSynDocItem">
    <vt:lpwstr>CSG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
    </vt:lpwstr>
  </property>
  <property fmtid="{D5CDD505-2E9C-101B-9397-08002B2CF9AE}" pid="25" name="eSynDocResource">
    <vt:lpwstr>
    </vt:lpwstr>
  </property>
  <property fmtid="{D5CDD505-2E9C-101B-9397-08002B2CF9AE}" pid="26" name="eSynDocProjectNr">
    <vt:lpwstr>SG-3.3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46722</vt:lpwstr>
  </property>
  <property fmtid="{D5CDD505-2E9C-101B-9397-08002B2CF9AE}" pid="38" name="eSynCleanUp08/06/2021 17:56:42">
    <vt:i4>1</vt:i4>
  </property>
  <property fmtid="{D5CDD505-2E9C-101B-9397-08002B2CF9AE}" pid="39" name="eSynCleanUp09/19/2022 16:45:32">
    <vt:i4>1</vt:i4>
  </property>
</Properties>
</file>