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yenny.ortega\Desktop\Matrices Certif Aprob\"/>
    </mc:Choice>
  </mc:AlternateContent>
  <bookViews>
    <workbookView xWindow="0" yWindow="0" windowWidth="19200" windowHeight="7310" tabRatio="743"/>
  </bookViews>
  <sheets>
    <sheet name="Matriz de riesgo OCP" sheetId="16" r:id="rId1"/>
    <sheet name="Promedio NC" sheetId="19" r:id="rId2"/>
    <sheet name="Eventos" sheetId="20" r:id="rId3"/>
    <sheet name="Mapa de riesgo OCP" sheetId="17" r:id="rId4"/>
    <sheet name="Hoja1" sheetId="18" state="hidden" r:id="rId5"/>
    <sheet name="Registro Eventos e Incidentes" sheetId="15" state="hidden" r:id="rId6"/>
    <sheet name="Hoja2" sheetId="14" state="hidden" r:id="rId7"/>
  </sheets>
  <externalReferences>
    <externalReference r:id="rId8"/>
    <externalReference r:id="rId9"/>
    <externalReference r:id="rId10"/>
  </externalReferences>
  <definedNames>
    <definedName name="_xlnm._FilterDatabase" localSheetId="3" hidden="1">'Mapa de riesgo OCP'!$B$5:$I$51</definedName>
    <definedName name="_xlnm._FilterDatabase" localSheetId="0" hidden="1">'Matriz de riesgo OCP'!$A$8:$S$53</definedName>
    <definedName name="Excel_BuiltIn__FilterDatabase_3" localSheetId="3">#REF!</definedName>
    <definedName name="Excel_BuiltIn__FilterDatabase_3" localSheetId="0">#REF!</definedName>
    <definedName name="Excel_BuiltIn__FilterDatabase_3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53" i="16" l="1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J10" i="16" l="1"/>
  <c r="J11" i="16"/>
  <c r="J12" i="16"/>
  <c r="J13" i="16"/>
  <c r="J14" i="16"/>
  <c r="J15" i="16"/>
  <c r="J16" i="16"/>
  <c r="J17" i="16"/>
  <c r="J18" i="16"/>
  <c r="J19" i="16"/>
  <c r="J20" i="16"/>
  <c r="J21" i="16"/>
  <c r="J22" i="16"/>
  <c r="J23" i="16"/>
  <c r="J24" i="16"/>
  <c r="J25" i="16"/>
  <c r="J26" i="16"/>
  <c r="J27" i="16"/>
  <c r="J28" i="16"/>
  <c r="J29" i="16"/>
  <c r="J30" i="16"/>
  <c r="J31" i="16"/>
  <c r="J32" i="16"/>
  <c r="J33" i="16"/>
  <c r="J34" i="16"/>
  <c r="J35" i="16"/>
  <c r="J36" i="16"/>
  <c r="J37" i="16"/>
  <c r="J38" i="16"/>
  <c r="J39" i="16"/>
  <c r="J40" i="16"/>
  <c r="J41" i="16"/>
  <c r="J42" i="16"/>
  <c r="J43" i="16"/>
  <c r="J44" i="16"/>
  <c r="J45" i="16"/>
  <c r="J46" i="16"/>
  <c r="J47" i="16"/>
  <c r="J48" i="16"/>
  <c r="J49" i="16"/>
  <c r="J50" i="16"/>
  <c r="J51" i="16"/>
  <c r="J52" i="16"/>
  <c r="J53" i="16"/>
  <c r="J9" i="16"/>
  <c r="I9" i="16"/>
  <c r="C22" i="17" l="1"/>
  <c r="D22" i="17"/>
  <c r="H22" i="17"/>
  <c r="I22" i="17"/>
  <c r="C23" i="17"/>
  <c r="D23" i="17"/>
  <c r="H23" i="17"/>
  <c r="I23" i="17"/>
  <c r="C24" i="17"/>
  <c r="D24" i="17"/>
  <c r="H24" i="17"/>
  <c r="I24" i="17"/>
  <c r="C25" i="17"/>
  <c r="D25" i="17"/>
  <c r="H25" i="17"/>
  <c r="I25" i="17"/>
  <c r="C26" i="17"/>
  <c r="D26" i="17"/>
  <c r="H26" i="17"/>
  <c r="I26" i="17"/>
  <c r="C27" i="17"/>
  <c r="D27" i="17"/>
  <c r="H27" i="17"/>
  <c r="I27" i="17"/>
  <c r="C28" i="17"/>
  <c r="D28" i="17"/>
  <c r="H28" i="17"/>
  <c r="I28" i="17"/>
  <c r="C29" i="17"/>
  <c r="D29" i="17"/>
  <c r="H29" i="17"/>
  <c r="I29" i="17"/>
  <c r="C30" i="17"/>
  <c r="D30" i="17"/>
  <c r="H30" i="17"/>
  <c r="I30" i="17"/>
  <c r="C31" i="17"/>
  <c r="D31" i="17"/>
  <c r="H31" i="17"/>
  <c r="I31" i="17"/>
  <c r="C32" i="17"/>
  <c r="D32" i="17"/>
  <c r="H32" i="17"/>
  <c r="I32" i="17"/>
  <c r="C33" i="17"/>
  <c r="D33" i="17"/>
  <c r="H33" i="17"/>
  <c r="I33" i="17"/>
  <c r="C34" i="17"/>
  <c r="D34" i="17"/>
  <c r="H34" i="17"/>
  <c r="I34" i="17"/>
  <c r="C35" i="17"/>
  <c r="D35" i="17"/>
  <c r="H35" i="17"/>
  <c r="I35" i="17"/>
  <c r="C36" i="17"/>
  <c r="D36" i="17"/>
  <c r="H36" i="17"/>
  <c r="I36" i="17"/>
  <c r="C37" i="17"/>
  <c r="D37" i="17"/>
  <c r="H37" i="17"/>
  <c r="I37" i="17"/>
  <c r="C38" i="17"/>
  <c r="D38" i="17"/>
  <c r="H38" i="17"/>
  <c r="I38" i="17"/>
  <c r="C39" i="17"/>
  <c r="D39" i="17"/>
  <c r="H39" i="17"/>
  <c r="I39" i="17"/>
  <c r="C40" i="17"/>
  <c r="D40" i="17"/>
  <c r="H40" i="17"/>
  <c r="I40" i="17"/>
  <c r="C41" i="17"/>
  <c r="D41" i="17"/>
  <c r="H41" i="17"/>
  <c r="I41" i="17"/>
  <c r="C42" i="17"/>
  <c r="D42" i="17"/>
  <c r="H42" i="17"/>
  <c r="I42" i="17"/>
  <c r="C43" i="17"/>
  <c r="D43" i="17"/>
  <c r="H43" i="17"/>
  <c r="I43" i="17"/>
  <c r="C44" i="17"/>
  <c r="D44" i="17"/>
  <c r="H44" i="17"/>
  <c r="I44" i="17"/>
  <c r="C45" i="17"/>
  <c r="D45" i="17"/>
  <c r="H45" i="17"/>
  <c r="I45" i="17"/>
  <c r="C46" i="17"/>
  <c r="D46" i="17"/>
  <c r="H46" i="17"/>
  <c r="I46" i="17"/>
  <c r="C47" i="17"/>
  <c r="D47" i="17"/>
  <c r="H47" i="17"/>
  <c r="I47" i="17"/>
  <c r="C48" i="17"/>
  <c r="D48" i="17"/>
  <c r="H48" i="17"/>
  <c r="I48" i="17"/>
  <c r="C49" i="17"/>
  <c r="D49" i="17"/>
  <c r="H49" i="17"/>
  <c r="I49" i="17"/>
  <c r="C50" i="17"/>
  <c r="D50" i="17"/>
  <c r="H50" i="17"/>
  <c r="I50" i="17"/>
  <c r="C51" i="17"/>
  <c r="D51" i="17"/>
  <c r="H51" i="17"/>
  <c r="I51" i="17"/>
  <c r="D8" i="17"/>
  <c r="H8" i="17"/>
  <c r="I8" i="17"/>
  <c r="D9" i="17"/>
  <c r="H9" i="17"/>
  <c r="I9" i="17"/>
  <c r="D10" i="17"/>
  <c r="H10" i="17"/>
  <c r="I10" i="17"/>
  <c r="D11" i="17"/>
  <c r="H11" i="17"/>
  <c r="I11" i="17"/>
  <c r="D12" i="17"/>
  <c r="H12" i="17"/>
  <c r="I12" i="17"/>
  <c r="D13" i="17"/>
  <c r="H13" i="17"/>
  <c r="I13" i="17"/>
  <c r="D14" i="17"/>
  <c r="H14" i="17"/>
  <c r="I14" i="17"/>
  <c r="D15" i="17"/>
  <c r="H15" i="17"/>
  <c r="I15" i="17"/>
  <c r="D16" i="17"/>
  <c r="H16" i="17"/>
  <c r="I16" i="17"/>
  <c r="D17" i="17"/>
  <c r="H17" i="17"/>
  <c r="I17" i="17"/>
  <c r="D18" i="17"/>
  <c r="H18" i="17"/>
  <c r="I18" i="17"/>
  <c r="D19" i="17"/>
  <c r="H19" i="17"/>
  <c r="I19" i="17"/>
  <c r="D20" i="17"/>
  <c r="H20" i="17"/>
  <c r="I20" i="17"/>
  <c r="D21" i="17"/>
  <c r="H21" i="17"/>
  <c r="I21" i="17"/>
  <c r="I7" i="17"/>
  <c r="H7" i="17"/>
  <c r="D7" i="17"/>
  <c r="C8" i="17"/>
  <c r="C9" i="17"/>
  <c r="C10" i="17"/>
  <c r="C11" i="17"/>
  <c r="C12" i="17"/>
  <c r="C13" i="17"/>
  <c r="C14" i="17"/>
  <c r="C15" i="17"/>
  <c r="C16" i="17"/>
  <c r="C17" i="17"/>
  <c r="C18" i="17"/>
  <c r="C19" i="17"/>
  <c r="C20" i="17"/>
  <c r="C21" i="17"/>
  <c r="C7" i="17"/>
  <c r="B8" i="17"/>
  <c r="B9" i="17"/>
  <c r="B10" i="17"/>
  <c r="B11" i="17"/>
  <c r="B12" i="17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B36" i="17"/>
  <c r="B37" i="17"/>
  <c r="B38" i="17"/>
  <c r="B39" i="17"/>
  <c r="B40" i="17"/>
  <c r="B41" i="17"/>
  <c r="B42" i="17"/>
  <c r="B43" i="17"/>
  <c r="B44" i="17"/>
  <c r="B45" i="17"/>
  <c r="B46" i="17"/>
  <c r="B47" i="17"/>
  <c r="B48" i="17"/>
  <c r="B49" i="17"/>
  <c r="B50" i="17"/>
  <c r="B51" i="17"/>
  <c r="B7" i="17"/>
  <c r="N45" i="16"/>
  <c r="P45" i="16" s="1"/>
  <c r="Q45" i="16" s="1"/>
  <c r="N44" i="16"/>
  <c r="P44" i="16" s="1"/>
  <c r="Q44" i="16" s="1"/>
  <c r="N43" i="16"/>
  <c r="P43" i="16" s="1"/>
  <c r="Q43" i="16" s="1"/>
  <c r="N42" i="16"/>
  <c r="P42" i="16" s="1"/>
  <c r="Q42" i="16" s="1"/>
  <c r="N41" i="16"/>
  <c r="P41" i="16" s="1"/>
  <c r="Q41" i="16" s="1"/>
  <c r="N40" i="16"/>
  <c r="P40" i="16" s="1"/>
  <c r="Q40" i="16" s="1"/>
  <c r="N39" i="16"/>
  <c r="P39" i="16" s="1"/>
  <c r="Q39" i="16" s="1"/>
  <c r="N38" i="16"/>
  <c r="P38" i="16" s="1"/>
  <c r="Q38" i="16" s="1"/>
  <c r="N37" i="16"/>
  <c r="P37" i="16" s="1"/>
  <c r="Q37" i="16" s="1"/>
  <c r="N36" i="16"/>
  <c r="P36" i="16" s="1"/>
  <c r="Q36" i="16" s="1"/>
  <c r="N35" i="16"/>
  <c r="P35" i="16" s="1"/>
  <c r="Q35" i="16" s="1"/>
  <c r="N34" i="16"/>
  <c r="P34" i="16" s="1"/>
  <c r="Q34" i="16" s="1"/>
  <c r="N33" i="16"/>
  <c r="P33" i="16" s="1"/>
  <c r="Q33" i="16" s="1"/>
  <c r="N32" i="16"/>
  <c r="P32" i="16" s="1"/>
  <c r="Q32" i="16" s="1"/>
  <c r="N31" i="16"/>
  <c r="P31" i="16" s="1"/>
  <c r="Q31" i="16" s="1"/>
  <c r="N30" i="16"/>
  <c r="P30" i="16" s="1"/>
  <c r="Q30" i="16" s="1"/>
  <c r="N29" i="16"/>
  <c r="P29" i="16" s="1"/>
  <c r="Q29" i="16" s="1"/>
  <c r="N28" i="16"/>
  <c r="P28" i="16" s="1"/>
  <c r="Q28" i="16" s="1"/>
  <c r="E40" i="17" l="1"/>
  <c r="F40" i="17" s="1"/>
  <c r="G40" i="17" s="1"/>
  <c r="E32" i="17"/>
  <c r="F32" i="17" s="1"/>
  <c r="G32" i="17" s="1"/>
  <c r="E38" i="17"/>
  <c r="F38" i="17" s="1"/>
  <c r="G38" i="17" s="1"/>
  <c r="E29" i="17"/>
  <c r="F29" i="17" s="1"/>
  <c r="G29" i="17" s="1"/>
  <c r="E43" i="17"/>
  <c r="F43" i="17" s="1"/>
  <c r="G43" i="17" s="1"/>
  <c r="E37" i="17"/>
  <c r="F37" i="17" s="1"/>
  <c r="G37" i="17" s="1"/>
  <c r="E35" i="17"/>
  <c r="F35" i="17" s="1"/>
  <c r="G35" i="17" s="1"/>
  <c r="E28" i="17"/>
  <c r="F28" i="17" s="1"/>
  <c r="G28" i="17" s="1"/>
  <c r="E41" i="17"/>
  <c r="F41" i="17" s="1"/>
  <c r="G41" i="17" s="1"/>
  <c r="E26" i="17"/>
  <c r="F26" i="17" s="1"/>
  <c r="G26" i="17" s="1"/>
  <c r="E39" i="17"/>
  <c r="F39" i="17" s="1"/>
  <c r="G39" i="17" s="1"/>
  <c r="E36" i="17"/>
  <c r="F36" i="17" s="1"/>
  <c r="G36" i="17" s="1"/>
  <c r="E34" i="17"/>
  <c r="F34" i="17" s="1"/>
  <c r="G34" i="17" s="1"/>
  <c r="E31" i="17"/>
  <c r="F31" i="17" s="1"/>
  <c r="G31" i="17" s="1"/>
  <c r="E27" i="17"/>
  <c r="F27" i="17" s="1"/>
  <c r="G27" i="17" s="1"/>
  <c r="E42" i="17"/>
  <c r="F42" i="17" s="1"/>
  <c r="G42" i="17" s="1"/>
  <c r="E33" i="17"/>
  <c r="F33" i="17" s="1"/>
  <c r="G33" i="17" s="1"/>
  <c r="E30" i="17"/>
  <c r="F30" i="17" s="1"/>
  <c r="G30" i="17" s="1"/>
  <c r="N53" i="16" l="1"/>
  <c r="N52" i="16"/>
  <c r="N51" i="16"/>
  <c r="N50" i="16"/>
  <c r="N49" i="16"/>
  <c r="N48" i="16"/>
  <c r="N47" i="16"/>
  <c r="N46" i="16"/>
  <c r="N27" i="16"/>
  <c r="N26" i="16"/>
  <c r="N25" i="16"/>
  <c r="N24" i="16"/>
  <c r="N23" i="16"/>
  <c r="N22" i="16"/>
  <c r="N21" i="16"/>
  <c r="N20" i="16"/>
  <c r="N19" i="16"/>
  <c r="N18" i="16"/>
  <c r="N17" i="16"/>
  <c r="N16" i="16"/>
  <c r="N15" i="16"/>
  <c r="N14" i="16"/>
  <c r="N13" i="16"/>
  <c r="N12" i="16"/>
  <c r="N11" i="16"/>
  <c r="N10" i="16"/>
  <c r="N9" i="16"/>
  <c r="P20" i="16" l="1"/>
  <c r="Q20" i="16" s="1"/>
  <c r="E18" i="17"/>
  <c r="F18" i="17" s="1"/>
  <c r="G18" i="17" s="1"/>
  <c r="P9" i="16"/>
  <c r="Q9" i="16" s="1"/>
  <c r="E7" i="17"/>
  <c r="F7" i="17" s="1"/>
  <c r="G7" i="17" s="1"/>
  <c r="P13" i="16"/>
  <c r="Q13" i="16" s="1"/>
  <c r="E11" i="17"/>
  <c r="F11" i="17" s="1"/>
  <c r="G11" i="17" s="1"/>
  <c r="P17" i="16"/>
  <c r="Q17" i="16" s="1"/>
  <c r="E15" i="17"/>
  <c r="F15" i="17" s="1"/>
  <c r="G15" i="17" s="1"/>
  <c r="P21" i="16"/>
  <c r="Q21" i="16" s="1"/>
  <c r="E19" i="17"/>
  <c r="F19" i="17" s="1"/>
  <c r="G19" i="17" s="1"/>
  <c r="P25" i="16"/>
  <c r="Q25" i="16" s="1"/>
  <c r="E23" i="17"/>
  <c r="F23" i="17" s="1"/>
  <c r="G23" i="17" s="1"/>
  <c r="P47" i="16"/>
  <c r="Q47" i="16" s="1"/>
  <c r="E45" i="17"/>
  <c r="F45" i="17" s="1"/>
  <c r="G45" i="17" s="1"/>
  <c r="P51" i="16"/>
  <c r="Q51" i="16" s="1"/>
  <c r="E49" i="17"/>
  <c r="F49" i="17" s="1"/>
  <c r="G49" i="17" s="1"/>
  <c r="P16" i="16"/>
  <c r="Q16" i="16" s="1"/>
  <c r="E14" i="17"/>
  <c r="F14" i="17" s="1"/>
  <c r="G14" i="17" s="1"/>
  <c r="P46" i="16"/>
  <c r="Q46" i="16" s="1"/>
  <c r="E44" i="17"/>
  <c r="F44" i="17" s="1"/>
  <c r="G44" i="17" s="1"/>
  <c r="P10" i="16"/>
  <c r="Q10" i="16" s="1"/>
  <c r="E8" i="17"/>
  <c r="F8" i="17" s="1"/>
  <c r="G8" i="17" s="1"/>
  <c r="P14" i="16"/>
  <c r="Q14" i="16" s="1"/>
  <c r="E12" i="17"/>
  <c r="F12" i="17" s="1"/>
  <c r="G12" i="17" s="1"/>
  <c r="P18" i="16"/>
  <c r="Q18" i="16" s="1"/>
  <c r="E16" i="17"/>
  <c r="F16" i="17" s="1"/>
  <c r="G16" i="17" s="1"/>
  <c r="P22" i="16"/>
  <c r="Q22" i="16" s="1"/>
  <c r="E20" i="17"/>
  <c r="F20" i="17" s="1"/>
  <c r="G20" i="17" s="1"/>
  <c r="P26" i="16"/>
  <c r="Q26" i="16" s="1"/>
  <c r="E24" i="17"/>
  <c r="F24" i="17" s="1"/>
  <c r="G24" i="17" s="1"/>
  <c r="P48" i="16"/>
  <c r="Q48" i="16" s="1"/>
  <c r="E46" i="17"/>
  <c r="F46" i="17" s="1"/>
  <c r="G46" i="17" s="1"/>
  <c r="P52" i="16"/>
  <c r="Q52" i="16" s="1"/>
  <c r="E50" i="17"/>
  <c r="F50" i="17" s="1"/>
  <c r="G50" i="17" s="1"/>
  <c r="P12" i="16"/>
  <c r="Q12" i="16" s="1"/>
  <c r="E10" i="17"/>
  <c r="F10" i="17" s="1"/>
  <c r="G10" i="17" s="1"/>
  <c r="P24" i="16"/>
  <c r="Q24" i="16" s="1"/>
  <c r="E22" i="17"/>
  <c r="F22" i="17" s="1"/>
  <c r="G22" i="17" s="1"/>
  <c r="P50" i="16"/>
  <c r="Q50" i="16" s="1"/>
  <c r="E48" i="17"/>
  <c r="F48" i="17" s="1"/>
  <c r="G48" i="17" s="1"/>
  <c r="P11" i="16"/>
  <c r="Q11" i="16" s="1"/>
  <c r="E9" i="17"/>
  <c r="F9" i="17" s="1"/>
  <c r="G9" i="17" s="1"/>
  <c r="P15" i="16"/>
  <c r="Q15" i="16" s="1"/>
  <c r="E13" i="17"/>
  <c r="F13" i="17" s="1"/>
  <c r="G13" i="17" s="1"/>
  <c r="P19" i="16"/>
  <c r="Q19" i="16" s="1"/>
  <c r="E17" i="17"/>
  <c r="F17" i="17" s="1"/>
  <c r="G17" i="17" s="1"/>
  <c r="P23" i="16"/>
  <c r="Q23" i="16" s="1"/>
  <c r="E21" i="17"/>
  <c r="F21" i="17" s="1"/>
  <c r="G21" i="17" s="1"/>
  <c r="P27" i="16"/>
  <c r="Q27" i="16" s="1"/>
  <c r="E25" i="17"/>
  <c r="F25" i="17" s="1"/>
  <c r="G25" i="17" s="1"/>
  <c r="P49" i="16"/>
  <c r="Q49" i="16" s="1"/>
  <c r="E47" i="17"/>
  <c r="F47" i="17" s="1"/>
  <c r="G47" i="17" s="1"/>
  <c r="P53" i="16"/>
  <c r="Q53" i="16" s="1"/>
  <c r="E51" i="17"/>
  <c r="F51" i="17" s="1"/>
  <c r="G51" i="17" s="1"/>
</calcChain>
</file>

<file path=xl/comments1.xml><?xml version="1.0" encoding="utf-8"?>
<comments xmlns="http://schemas.openxmlformats.org/spreadsheetml/2006/main">
  <authors>
    <author>Francisco López</author>
    <author>Francisco Lopez</author>
  </authors>
  <commentList>
    <comment ref="L7" authorId="0" shapeId="0">
      <text>
        <r>
          <rPr>
            <sz val="12"/>
            <color rgb="FF000000"/>
            <rFont val="Tahoma"/>
            <family val="2"/>
          </rPr>
          <t xml:space="preserve">Las consecuencias se califican considerando los efectos descritos (columna G) con base en los criterios de consecuencias 
</t>
        </r>
        <r>
          <rPr>
            <sz val="12"/>
            <color rgb="FF000000"/>
            <rFont val="Tahoma"/>
            <family val="2"/>
          </rPr>
          <t>La calificación es la misma para cada causa</t>
        </r>
      </text>
    </comment>
    <comment ref="N7" authorId="1" shapeId="0">
      <text>
        <r>
          <rPr>
            <sz val="10"/>
            <color rgb="FF000000"/>
            <rFont val="Tahoma"/>
            <family val="2"/>
          </rPr>
          <t xml:space="preserve">Se califica la posibilidad de que el evento se materialice, considerando la existencia y efectividad de controles y la tasa de ocurrencia de los eventos.
</t>
        </r>
      </text>
    </comment>
    <comment ref="N8" authorId="1" shapeId="0">
      <text>
        <r>
          <rPr>
            <sz val="10"/>
            <color rgb="FF000000"/>
            <rFont val="Tahoma"/>
            <family val="2"/>
          </rPr>
          <t xml:space="preserve">Las medidas de control son implementadas por los OEC y solo podrán ser conocidas durante la evaluación.
</t>
        </r>
      </text>
    </comment>
    <comment ref="O8" authorId="1" shapeId="0">
      <text>
        <r>
          <rPr>
            <sz val="10"/>
            <color rgb="FF000000"/>
            <rFont val="Tahoma"/>
            <family val="2"/>
          </rPr>
          <t xml:space="preserve">Se califica la ocurrencia con base en experiencia de los evaluadores, No Conformidades Recurrentes, Quejas y Reclamos.
</t>
        </r>
      </text>
    </comment>
  </commentList>
</comments>
</file>

<file path=xl/sharedStrings.xml><?xml version="1.0" encoding="utf-8"?>
<sst xmlns="http://schemas.openxmlformats.org/spreadsheetml/2006/main" count="793" uniqueCount="309">
  <si>
    <t>No</t>
  </si>
  <si>
    <t>Nivel de riesgo</t>
  </si>
  <si>
    <t>Evento</t>
  </si>
  <si>
    <t>Ocurrencia</t>
  </si>
  <si>
    <t>Financiero</t>
  </si>
  <si>
    <t>Calidad / Imagen</t>
  </si>
  <si>
    <t>PROCESO</t>
  </si>
  <si>
    <t>Responsable</t>
  </si>
  <si>
    <t>Objetivo</t>
  </si>
  <si>
    <t>Causa / Debilidad 
(por que puede ocurrir)</t>
  </si>
  <si>
    <t>Tipo de Riesgo</t>
  </si>
  <si>
    <t>IDENTIFICACIÓN DEL RIESGO</t>
  </si>
  <si>
    <t>ANÁLISIS DE RIESGO</t>
  </si>
  <si>
    <t>EVALUACIÓN DE RIESGO</t>
  </si>
  <si>
    <t>Efecto / Consecuencia / impacto</t>
  </si>
  <si>
    <t>Riesgo</t>
  </si>
  <si>
    <t>Análisis de riesgo</t>
  </si>
  <si>
    <t>C</t>
  </si>
  <si>
    <t>O</t>
  </si>
  <si>
    <t>Tipo de riesgo</t>
  </si>
  <si>
    <t>Fuente del Riesgo</t>
  </si>
  <si>
    <t>Fuentes de Riesgo</t>
  </si>
  <si>
    <t>Relaciones Comerciales y Contractuales</t>
  </si>
  <si>
    <t>Comportamiento Humano</t>
  </si>
  <si>
    <t>Eventos naturales</t>
  </si>
  <si>
    <t xml:space="preserve">Personas Maliciosas </t>
  </si>
  <si>
    <t>Normatividad y Regulación</t>
  </si>
  <si>
    <t>Evento e Incidente</t>
  </si>
  <si>
    <t xml:space="preserve">Descripción </t>
  </si>
  <si>
    <t>Fecha de Ocurrencia</t>
  </si>
  <si>
    <t>Clasificación 
Riesgo</t>
  </si>
  <si>
    <t>Tratamiento / Corrección</t>
  </si>
  <si>
    <t>Estado</t>
  </si>
  <si>
    <t>Tipos de Riesgo</t>
  </si>
  <si>
    <t>Operativo</t>
  </si>
  <si>
    <t>De Mercado</t>
  </si>
  <si>
    <t>Ambiental</t>
  </si>
  <si>
    <t>SISO</t>
  </si>
  <si>
    <t xml:space="preserve">Seguridad de la Información </t>
  </si>
  <si>
    <t>Actividades Administrativas y Controles de proceso</t>
  </si>
  <si>
    <t>Descripción del evento</t>
  </si>
  <si>
    <t>Estratégico</t>
  </si>
  <si>
    <t>Aspectos Tecnológicos o Técnicos</t>
  </si>
  <si>
    <t>ACTIVIDAD / REQUISITO</t>
  </si>
  <si>
    <t>REQUISITOS</t>
  </si>
  <si>
    <t>No conformidades</t>
  </si>
  <si>
    <t>Confianza en la Evaluación</t>
  </si>
  <si>
    <t xml:space="preserve">Quejas o apelaciones </t>
  </si>
  <si>
    <t>Eventos (quejas, apelaciones o sanciones contra los OEC</t>
  </si>
  <si>
    <t>Imparcialidad</t>
  </si>
  <si>
    <t>TÉCNICA DE EVALUACIÓN</t>
  </si>
  <si>
    <t>Técnicas de evaluación</t>
  </si>
  <si>
    <t>Tipo de técnica de evaluación 17011</t>
  </si>
  <si>
    <t xml:space="preserve">Etapa de evaluación </t>
  </si>
  <si>
    <t>Circunstancias Económicas</t>
  </si>
  <si>
    <t>Circunstancias Políticas</t>
  </si>
  <si>
    <t>Tecnológico</t>
  </si>
  <si>
    <t>Físico</t>
  </si>
  <si>
    <t>Etapa 1 y confirmación en etapa 2</t>
  </si>
  <si>
    <t>Etapa 2</t>
  </si>
  <si>
    <t>Solicitud</t>
  </si>
  <si>
    <t>Asegurar que la persona certificada cumple los requisitos del esquema de certificación
Realizar un examen basado en criterios objetivos para medir la competencia de las personas</t>
  </si>
  <si>
    <t>Desarrollo de esquemas de certificación</t>
  </si>
  <si>
    <t>Prestar servicio de certificación de personas con esquemas desactualizados con relación a la normatividad</t>
  </si>
  <si>
    <t>Certificado emitido  no valido 
Quejas y reclamos
Sobrecostos por reprocesos
Afectación de imagen</t>
  </si>
  <si>
    <t>Falta de revisión y validación sistemático del esquema
Falla en control de documentos de Origen externo
Falta de monitoreo en los cambios normativos</t>
  </si>
  <si>
    <t>Esquema de certificación sin  alineación entre los requisitos técnicos y normativos, tareas y mecanismos de evaluación</t>
  </si>
  <si>
    <t>Falta de conocimientos y capacidad técnica para el desarrollo de esquemas de certificación
Falta de participación de expertos apropiados 
Falta de método adecuado para el desarrollo, revisión y validación de esquemas</t>
  </si>
  <si>
    <t>Todos</t>
  </si>
  <si>
    <t>Gestión de cambios en los esquemas de certificación</t>
  </si>
  <si>
    <t>9.1</t>
  </si>
  <si>
    <t>Demoras y re procesos en la prestación del servicio
Queja de los clientes</t>
  </si>
  <si>
    <t xml:space="preserve">Inadecuada gestión de exámenes e instrumentos de evaluación </t>
  </si>
  <si>
    <t>Soborno al examinador en el proceso de determinación</t>
  </si>
  <si>
    <t>Falta de competencia del examinador</t>
  </si>
  <si>
    <t>9.2</t>
  </si>
  <si>
    <t>Certificación que no demuestra con suficiencia la competencia con relación al documento normativo</t>
  </si>
  <si>
    <t>Certificación de personas que no cumplen los requisitos del esquema</t>
  </si>
  <si>
    <t>Proceso de evaluación</t>
  </si>
  <si>
    <t>Exámenes no validos (no miden adecuadamente) o no fiables (no concordantes)</t>
  </si>
  <si>
    <t xml:space="preserve">Fallas en diseño del instrumento
Inadecuada reafirmación de los instrumentos </t>
  </si>
  <si>
    <t xml:space="preserve">Decisión de la certificación </t>
  </si>
  <si>
    <t>9.4</t>
  </si>
  <si>
    <t>Tomar una decisión errada con relación a la certificación de un candidato</t>
  </si>
  <si>
    <t>Información incompleta o insuficiente para la toma de decisión</t>
  </si>
  <si>
    <t>Suspender, retirar o reducir alcance de certificación</t>
  </si>
  <si>
    <t>9.5</t>
  </si>
  <si>
    <t>Dar información equivocada a los clientes de los clientes certificados, quejas y reclamos, y afectación a la imagen del OEC</t>
  </si>
  <si>
    <t xml:space="preserve">Renovación de la certificación </t>
  </si>
  <si>
    <t>9.6</t>
  </si>
  <si>
    <t xml:space="preserve">Renovación de una certificación sin asegurase de que se mantiene la competencia </t>
  </si>
  <si>
    <t xml:space="preserve">No dar tratamiento oportuno y eficaz a las quejas y apelaciones de los clientes </t>
  </si>
  <si>
    <t xml:space="preserve">Mayor insatisfacción del cliente e intervención de acreditador y entes de control y vigilancia </t>
  </si>
  <si>
    <t>Fallas en mecanismos de comunicación con el cliente
Falta de recursos para servicio al cliente
Procesos inadecuados de tratamiento de quejas y apelaciones</t>
  </si>
  <si>
    <t xml:space="preserve">Uso indebido o engañoso  de la certificación por parte de los clientes certificados </t>
  </si>
  <si>
    <t xml:space="preserve">Desinformación en el mercado </t>
  </si>
  <si>
    <t>Falta de claridad en reglas de uso de la certificación 
Falta de seguimiento al uso de la certificación</t>
  </si>
  <si>
    <t>Uso de certificados, logotipos y marcas</t>
  </si>
  <si>
    <t>9.7</t>
  </si>
  <si>
    <t>9.8</t>
  </si>
  <si>
    <t>9.9</t>
  </si>
  <si>
    <t>Apelaciones contra las decisiones del OEC</t>
  </si>
  <si>
    <t>Quejas</t>
  </si>
  <si>
    <t>Aceptar una  solicitud incompleta o con información inadecuada en cuanto a los pre requisitos</t>
  </si>
  <si>
    <t>Falta de Información completa y clara  para los solicitantes
Omisión en la revisión de la solicitud</t>
  </si>
  <si>
    <t>Fallas de seguridad o fraude en el examen</t>
  </si>
  <si>
    <t>Uso repetido de material de examen
No hay separación de candidatos
Falta de seguridad en la gestión del examen
Falta de supervisión en el examen</t>
  </si>
  <si>
    <t xml:space="preserve">Falla en selección y contratación de examinador
Falla en difusión de políticas y toma de conciencia
Falta de monitoreo y supervisión </t>
  </si>
  <si>
    <t>Aplicación de pruebas practicas sin cumplir los criterios de diseño de examen y del esquema</t>
  </si>
  <si>
    <t>Proceso de examen</t>
  </si>
  <si>
    <t>Diseño de examen que no determina con suficiencia la competencia del candidato</t>
  </si>
  <si>
    <t>Condiciones inadecuadas para la realización del examen (incomodas, inseguras  o inadecuadas)</t>
  </si>
  <si>
    <t>Resultados de examen no confiables 
Quejas y apelaciones</t>
  </si>
  <si>
    <t>Condiciones de examen no determinadas 
No realizar seguimiento a las condiciones de examen</t>
  </si>
  <si>
    <t>Uso de equipos de medición no confiables para el examen (cuando sea aplicable)</t>
  </si>
  <si>
    <t xml:space="preserve">Inadecuada confirmación metrológica de equipos de medición </t>
  </si>
  <si>
    <t xml:space="preserve">Certificación no valida, persona certificada erróneamente, perdida de credibilidad y confianza en certificación </t>
  </si>
  <si>
    <t>Falta de competencia del responsable de toma de decisión
Conflicto de interés en toma de decisión</t>
  </si>
  <si>
    <t>Mantener información desactualizada del alcance de una certificación suspendida, retirada o reducida</t>
  </si>
  <si>
    <t xml:space="preserve">Falta de control de procesos y seguimiento al programa de evaluación
Incumplimiento en revisión de información disponible al publico </t>
  </si>
  <si>
    <t xml:space="preserve">Fallas en el diseño del esquema 
Deficiente proceso de evaluación y examen para renovación 
Falta de seguimiento al estado de los certificados </t>
  </si>
  <si>
    <t>Promedio de No Conformidades en el periodo</t>
  </si>
  <si>
    <t>Aplicar un examen inadecuado (fallas de diseño)  o no actualizado  al candidato</t>
  </si>
  <si>
    <t>9.3.1</t>
  </si>
  <si>
    <t>9.3.3</t>
  </si>
  <si>
    <t>9.3.4</t>
  </si>
  <si>
    <t>9.3.5</t>
  </si>
  <si>
    <t>Evaluación en sitio: Evaluación Documental</t>
  </si>
  <si>
    <t xml:space="preserve">Evaluación en sitio: Evaluación de registros </t>
  </si>
  <si>
    <t>Evaluación en sitio: Testificación</t>
  </si>
  <si>
    <t>Evaluación en sitio: Entrevistas</t>
  </si>
  <si>
    <t>Evaluación en sitio: Ensayos de aptitud</t>
  </si>
  <si>
    <t>Evaluación en remota: Evaluación Documental</t>
  </si>
  <si>
    <t xml:space="preserve">Evaluación en remota: Evaluación de registros </t>
  </si>
  <si>
    <t>Evaluación en remota: Entrevistas</t>
  </si>
  <si>
    <t>Visitas no anunciadas</t>
  </si>
  <si>
    <t xml:space="preserve">ESQUEMAS DE CERTIFICACIÓN </t>
  </si>
  <si>
    <t>Responsabilidad legal</t>
  </si>
  <si>
    <t>4.1</t>
  </si>
  <si>
    <t>Organismo de certificación pierde su estatus legal o incumple requisitos de habilitación (si aplican)</t>
  </si>
  <si>
    <t xml:space="preserve">Incumplimiento de requisitos de acreditación </t>
  </si>
  <si>
    <t xml:space="preserve">Falta de control de cumplimiento de requisitos legales </t>
  </si>
  <si>
    <t>Estrategico</t>
  </si>
  <si>
    <t xml:space="preserve">Responsabilidad en materia de certificación </t>
  </si>
  <si>
    <t>4.2</t>
  </si>
  <si>
    <t xml:space="preserve">Subcontratación de la toma de decisión </t>
  </si>
  <si>
    <t>Desconocimiento de los requisitos de acreditación</t>
  </si>
  <si>
    <t>Gestión de imparcialidad</t>
  </si>
  <si>
    <t>4.3</t>
  </si>
  <si>
    <t>Inadecuada identificación, análisis, valoración y tratamiento de riesgos de imparcialidad</t>
  </si>
  <si>
    <t>Desconocimiento y fallas en metodología de gestión de riesgos
Falta de participación de las partes interesadas</t>
  </si>
  <si>
    <t>Facilitar actividades de evaluación y exámen para no ser percibido como muy estricto</t>
  </si>
  <si>
    <t xml:space="preserve">Incumplimiento de requisitos de imparcialidad, que pueden llevar a suspensión o pérdida de la acreditación </t>
  </si>
  <si>
    <t>Presión comercial y financiera
Debilidad en las políticas de imparcialidad del Organismo 
Mecanismo ineficaz para salvaguardar la imparcialidad</t>
  </si>
  <si>
    <t>Permitir presiones de organismos relacionados que afecten actividades de evaluación y exámen</t>
  </si>
  <si>
    <t>Sobornos, chantajes, amenazas u otras actuaciones ilicitas que afecten la imparcialidad</t>
  </si>
  <si>
    <t>Responsabilidad legal y financiamientol</t>
  </si>
  <si>
    <t>4.4</t>
  </si>
  <si>
    <t xml:space="preserve">Falta de recursos para la operación </t>
  </si>
  <si>
    <t>Incumplimiento de compromisos con las partes interesadas</t>
  </si>
  <si>
    <t xml:space="preserve">Inadecuada planeación y control de recursos financieros </t>
  </si>
  <si>
    <t xml:space="preserve">Incumplimiento de requisitos de polizas de seguros </t>
  </si>
  <si>
    <t xml:space="preserve">Inadecuada planeación y control de financieros </t>
  </si>
  <si>
    <t xml:space="preserve">Estructura de la organización y  alta dirección </t>
  </si>
  <si>
    <t>5.1</t>
  </si>
  <si>
    <t>Estructura inadecuada que genera fallas y errores en la gestión de los procesos del OEC</t>
  </si>
  <si>
    <t>No conformidades en los servicios, quejas y reclamos de los clientes y Reprocesos</t>
  </si>
  <si>
    <t>Asignación inadecuada de funciones y responsabilidades del personal</t>
  </si>
  <si>
    <t>Actividades de formación</t>
  </si>
  <si>
    <t>5.2</t>
  </si>
  <si>
    <t>Realizar actividades de capacitación en el esquema condicionando las actividades de certificación</t>
  </si>
  <si>
    <t xml:space="preserve"> Presión comercial y financiera
Debilidad en las políticas de imparcialidad del Organismo 
Mecanismo ineficaz para salvaguardar la imparcialidad</t>
  </si>
  <si>
    <t>Requisitos generales del personal</t>
  </si>
  <si>
    <t>6.1</t>
  </si>
  <si>
    <t>Falta de evidencias de la competencia del personal</t>
  </si>
  <si>
    <t>No conformidades y hallazgos en procesos de evaluación</t>
  </si>
  <si>
    <t>Inadecuado control de registros y desorden administrativo</t>
  </si>
  <si>
    <t>Personal que interviene en actividades de certificación</t>
  </si>
  <si>
    <t>6.2</t>
  </si>
  <si>
    <t>Realización de servicios de certificación y toma de decisión por personal no competente</t>
  </si>
  <si>
    <t>Errores en proceso de certificación y toma de decisión, quejas, reclamos y reprocesos</t>
  </si>
  <si>
    <t>Omisión de proceso de calificación
Debilidad en procesos de determinación de competencias, calificación y aprobación
Fallas en control de proceso de calificación de personal
Desorden administrativo</t>
  </si>
  <si>
    <t>Contratación externa</t>
  </si>
  <si>
    <t>6.3</t>
  </si>
  <si>
    <t>Contratación de servicios de evaluación y exámen no competentes</t>
  </si>
  <si>
    <t>Perdida de validez de la certificación , quejas, reclamos y reprocesos.</t>
  </si>
  <si>
    <t>Inadecuada selección de Proveedores
Evaluación insuficiente y superficial de los proveedores</t>
  </si>
  <si>
    <t>Otros recursas</t>
  </si>
  <si>
    <t>6.4</t>
  </si>
  <si>
    <t>Uso de llugares de examen, equipos y recursos inadecuados con relación a requisitos de esquema</t>
  </si>
  <si>
    <t>Fallas en proceso de evaluación y exámen, quejas, reclamos y reprocesos
Riesgos de seguridad y salud en el trabajo</t>
  </si>
  <si>
    <t>Inadecuada definición de requisitos para los recursos
Falta de seguimiento a condiciones de exámen
Omisión de requisitos del esquema</t>
  </si>
  <si>
    <t xml:space="preserve">Registros de certificación </t>
  </si>
  <si>
    <t>7.1</t>
  </si>
  <si>
    <t>Daño o pérdida de registros de proceso de certificación</t>
  </si>
  <si>
    <t>Pérdida de trazabilidad de la información y soporte de la certificación, no conformidades y sanciones.</t>
  </si>
  <si>
    <t>Falta de políticas de seguridad de la información y sistemas adecuados para control de información en medio físico y electrónico</t>
  </si>
  <si>
    <t>Falta de evidencias de la evaluación y exámen de acuerdo con los requisitos del esquema de certificación.</t>
  </si>
  <si>
    <t>No conformidades y hallazgos en procesos de evaluación
Falta de trazabilidad de procesos de certificación de personas</t>
  </si>
  <si>
    <t xml:space="preserve">Inadecuado control de registros y desorden administrativo
Incumplimiento de requisitos de esquema de certificación </t>
  </si>
  <si>
    <t>Información publica</t>
  </si>
  <si>
    <t>7.2</t>
  </si>
  <si>
    <t>Suministrar información errada o incompleta sobre alcances, pre requisitos, requisitos, esquemas y proceso de certificación</t>
  </si>
  <si>
    <t>quejas y apelaciones de los clientes, errores y reprocesos</t>
  </si>
  <si>
    <t>Falta de revisión de la información disponible antes de su publicación
Falta de planificación de cambios</t>
  </si>
  <si>
    <t>Confidencialidad</t>
  </si>
  <si>
    <t>7.3</t>
  </si>
  <si>
    <t>Entrega de información confidencial de los clientes por parte del personal del OEC a otros clientes actuales o potenciales como orientación en el proceso de certificación</t>
  </si>
  <si>
    <t>Incumplimiento de acuerdos y políticas de confidencialidad, quejas, reclamos y conflictos con los clientes</t>
  </si>
  <si>
    <t>Manejo informal de documentos del cliente 
Falta de políticas de intercambio de información
Debilidad en políticas de confidencialidad
Desconocimiento de requisitos legales</t>
  </si>
  <si>
    <t>Seguridad</t>
  </si>
  <si>
    <t>7.4</t>
  </si>
  <si>
    <t>Fraude en el proceso de evaluación y exámen</t>
  </si>
  <si>
    <t>Personas certificadas sin cumplir requisitos
Quejas, deterioro de la imagen del OCP</t>
  </si>
  <si>
    <t>Falta de controles de seguridad o debilidad de los mismos (confirmación de identifdad, supervisión, uso repetido de materiales etc..)</t>
  </si>
  <si>
    <t>Generalidades / sistema de gestión</t>
  </si>
  <si>
    <t>10.1</t>
  </si>
  <si>
    <t>Sistema de gestión que no apoya el cumplimiento de los objetivos del OEC</t>
  </si>
  <si>
    <t>Sistema para cumplimiento, pero que no contribuye al mejoramiento continuo</t>
  </si>
  <si>
    <t xml:space="preserve">Diseño inadecuado del sistema de gestión </t>
  </si>
  <si>
    <t>Requisitos generales del sistema de gestión</t>
  </si>
  <si>
    <t>10.2.1</t>
  </si>
  <si>
    <t>implementación ineficaz del sistema de gestión del OEC</t>
  </si>
  <si>
    <t>Sistema para cumplimiento, pero que no contribuye al mejoramiento continuo
Recurrencia de no conformidades</t>
  </si>
  <si>
    <t xml:space="preserve">Falta de compromiso y liderazgo de la alta dirección con el sistema de gestión del OEC 
Personal sin compromiso con el sistema </t>
  </si>
  <si>
    <t>Control de documentos</t>
  </si>
  <si>
    <t>10.2.2 y 3</t>
  </si>
  <si>
    <t xml:space="preserve">Obsolescencia de la documentación del sistema de gestión </t>
  </si>
  <si>
    <t>Incumplimiento de requisitos de acreditación 
Aplicación de disposiciones equivocadas en el sistema
Errores en los procesos</t>
  </si>
  <si>
    <t>Falta de revisión y actualización de documentos</t>
  </si>
  <si>
    <t xml:space="preserve">Control de registros </t>
  </si>
  <si>
    <t>10.2.4</t>
  </si>
  <si>
    <t xml:space="preserve">Pérdida de trazabilidad de la información y soporte de la certificación, no conformidades y sanciones de entes de control </t>
  </si>
  <si>
    <t>Revisión por la dirección</t>
  </si>
  <si>
    <t>10.2.5</t>
  </si>
  <si>
    <t>Revisión incompleta o que no permite determinar la eficacia, adecuación y conveniencia del sistema</t>
  </si>
  <si>
    <t>Sistema de gestión que no apoya los objetivos estratégicos del OEC</t>
  </si>
  <si>
    <t>Desconocimiento / falta de toma de conciencia de la importancia de la revisión para el OEC</t>
  </si>
  <si>
    <t>Auditorías internas</t>
  </si>
  <si>
    <t>10.2.6</t>
  </si>
  <si>
    <t>Auditoria superficial que no evalúa de forma suficiente el sistema de gestión del OEC</t>
  </si>
  <si>
    <t>Auditoria que no aporta a la mejora continua del sistema de gestión</t>
  </si>
  <si>
    <t>Falta de competencia de equipos de auditoria 
Asignación insuficiente de tiempo para auditoria</t>
  </si>
  <si>
    <t>Acciones correctivas</t>
  </si>
  <si>
    <t>10.2.7</t>
  </si>
  <si>
    <t xml:space="preserve">Acciones correctivas no eficaces </t>
  </si>
  <si>
    <t>No hay mejoramiento continuo en la Organización</t>
  </si>
  <si>
    <t>Falta de análisis de causas 
Desconocimiento de conceptos y criterios para la mejora</t>
  </si>
  <si>
    <t>Acciones preventivas</t>
  </si>
  <si>
    <t>10.2.8</t>
  </si>
  <si>
    <t>No implementación de acciones preventivas</t>
  </si>
  <si>
    <t>No se aplican mecanismos para determinar problemas potenciales
Falta de análisis de causas 
Desconocimiento de conceptos y criterios para la mejora</t>
  </si>
  <si>
    <t>Evaluación en sitio: Registros y/o Testificación</t>
  </si>
  <si>
    <t>Evaluación en sitio: Entrevistas y regisros</t>
  </si>
  <si>
    <t>Evaluación en sitio: Registros y Testificación</t>
  </si>
  <si>
    <t>Falta de conocimiento y metodología para la revisión y validación de los exámenes o instrumentos de evaluación</t>
  </si>
  <si>
    <t>MAPA DE RIESGOS ORGANISMOS CERTIFICADORES DE PERSONAS</t>
  </si>
  <si>
    <t>MATRIZ DE RIESGOS ORGANISMOS DE CERTIFICACIÓN DE PERSONAS</t>
  </si>
  <si>
    <t>Organismos Certificadores de 
Personas</t>
  </si>
  <si>
    <t>Consecuencias Áreas de Impacto</t>
  </si>
  <si>
    <t>NUMERO TOTAL DE NC</t>
  </si>
  <si>
    <t>Requisito</t>
  </si>
  <si>
    <t>Total NC  
por Requisito</t>
  </si>
  <si>
    <t>4.1Responsabilidad legal</t>
  </si>
  <si>
    <t xml:space="preserve">4.2Responsabilidad en materia de certificación </t>
  </si>
  <si>
    <t>4.3Gestión de imparcialidad</t>
  </si>
  <si>
    <t>4.4Responsabilidad legal y financiamientol</t>
  </si>
  <si>
    <t xml:space="preserve">5.1Estructura de la organización y  alta dirección </t>
  </si>
  <si>
    <t>5.2Actividades de formación</t>
  </si>
  <si>
    <t>6.1Requisitos generales del personal</t>
  </si>
  <si>
    <t>6.2Personal que interviene en actividades de certificación</t>
  </si>
  <si>
    <t>6.3Contratación externa</t>
  </si>
  <si>
    <t>6.4Otros recursas</t>
  </si>
  <si>
    <t xml:space="preserve">7.1Registros de certificación </t>
  </si>
  <si>
    <t>7.2Información publica</t>
  </si>
  <si>
    <t>7.3Confidencialidad</t>
  </si>
  <si>
    <t>7.4Seguridad</t>
  </si>
  <si>
    <t>8Desarrollo de esquemas de certificación</t>
  </si>
  <si>
    <t>8Gestión de cambios en los esquemas de certificación</t>
  </si>
  <si>
    <t>9.1Solicitud</t>
  </si>
  <si>
    <t>9.2Proceso de evaluación</t>
  </si>
  <si>
    <t>9.3.1Proceso de examen</t>
  </si>
  <si>
    <t>9.3.3Proceso de examen</t>
  </si>
  <si>
    <t>9.3.4Proceso de examen</t>
  </si>
  <si>
    <t>9.3.5Proceso de examen</t>
  </si>
  <si>
    <t xml:space="preserve">9.4Decisión de la certificación </t>
  </si>
  <si>
    <t>9.5Suspender, retirar o reducir alcance de certificación</t>
  </si>
  <si>
    <t xml:space="preserve">9.6Renovación de la certificación </t>
  </si>
  <si>
    <t>9.7Uso de certificados, logotipos y marcas</t>
  </si>
  <si>
    <t>9.8Apelaciones contra las decisiones del OEC</t>
  </si>
  <si>
    <t>9.9Quejas</t>
  </si>
  <si>
    <t>10.1Generalidades / sistema de gestión</t>
  </si>
  <si>
    <t>10.2.1Requisitos generales del sistema de gestión</t>
  </si>
  <si>
    <t>10.2.2 y 3Control de documentos</t>
  </si>
  <si>
    <t xml:space="preserve">10.2.4Control de registros </t>
  </si>
  <si>
    <t>10.2.5Revisión por la dirección</t>
  </si>
  <si>
    <t>10.2.6Auditorías internas</t>
  </si>
  <si>
    <t>10.2.7Acciones correctivas</t>
  </si>
  <si>
    <t>10.2.8Acciones preventivas</t>
  </si>
  <si>
    <t>QUEJAS</t>
  </si>
  <si>
    <t>APELACIONES</t>
  </si>
  <si>
    <t>SANCIONES</t>
  </si>
  <si>
    <t>Total 
por Requisito</t>
  </si>
  <si>
    <t>REQUISITO RELACIONADO DE ISO/IEC 17024</t>
  </si>
  <si>
    <t>,</t>
  </si>
  <si>
    <t>5.1Dirección y estructura de la organización</t>
  </si>
  <si>
    <t xml:space="preserve">6.2Requisitos para examinadores </t>
  </si>
  <si>
    <t>9.3.2Proceso de examen</t>
  </si>
  <si>
    <t>Anexo E _PR-3.3-01 
Versión 03
Fecha. 2022-10-12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</si>
</sst>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70C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Tahoma"/>
      <family val="2"/>
    </font>
    <font>
      <sz val="10"/>
      <color rgb="FF000000"/>
      <name val="Tahoma"/>
      <family val="2"/>
    </font>
    <font>
      <sz val="10"/>
      <name val="Century Gothic"/>
      <family val="2"/>
    </font>
    <font>
      <sz val="10"/>
      <color theme="1"/>
      <name val="Century Gothic"/>
      <family val="2"/>
    </font>
    <font>
      <b/>
      <sz val="12"/>
      <name val="Raleway"/>
    </font>
    <font>
      <sz val="9"/>
      <name val="Raleway"/>
    </font>
    <font>
      <b/>
      <sz val="11"/>
      <name val="Raleway"/>
    </font>
    <font>
      <sz val="11"/>
      <name val="Raleway"/>
    </font>
    <font>
      <sz val="10"/>
      <name val="Raleway"/>
    </font>
    <font>
      <sz val="10"/>
      <color theme="1"/>
      <name val="Raleway"/>
    </font>
    <font>
      <sz val="11"/>
      <color theme="1"/>
      <name val="Raleway"/>
    </font>
    <font>
      <b/>
      <sz val="11"/>
      <color theme="1"/>
      <name val="Raleway"/>
    </font>
    <font>
      <b/>
      <sz val="11"/>
      <color theme="1" tint="0.249977111117893"/>
      <name val="Raleway"/>
    </font>
    <font>
      <b/>
      <sz val="10"/>
      <color theme="1" tint="0.249977111117893"/>
      <name val="Raleway"/>
    </font>
    <font>
      <b/>
      <sz val="10"/>
      <color theme="1"/>
      <name val="Raleway"/>
    </font>
    <font>
      <b/>
      <sz val="10"/>
      <name val="Raleway"/>
    </font>
  </fonts>
  <fills count="1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DE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 style="thin">
        <color auto="1"/>
      </right>
      <top style="thin">
        <color rgb="FF0000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FF"/>
      </top>
      <bottom style="thin">
        <color auto="1"/>
      </bottom>
      <diagonal/>
    </border>
    <border>
      <left style="thin">
        <color auto="1"/>
      </left>
      <right style="thin">
        <color rgb="FF0000FF"/>
      </right>
      <top style="thin">
        <color rgb="FF0000FF"/>
      </top>
      <bottom style="thin">
        <color auto="1"/>
      </bottom>
      <diagonal/>
    </border>
    <border>
      <left style="thin">
        <color rgb="FF0000FF"/>
      </left>
      <right style="thin">
        <color auto="1"/>
      </right>
      <top style="thin">
        <color rgb="FF0000FF"/>
      </top>
      <bottom style="thin">
        <color auto="1"/>
      </bottom>
      <diagonal/>
    </border>
    <border>
      <left/>
      <right/>
      <top style="thin">
        <color rgb="FF0000FF"/>
      </top>
      <bottom/>
      <diagonal/>
    </border>
    <border>
      <left/>
      <right style="thin">
        <color auto="1"/>
      </right>
      <top style="thin">
        <color auto="1"/>
      </top>
      <bottom style="thin">
        <color rgb="FF0000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FF"/>
      </bottom>
      <diagonal/>
    </border>
    <border>
      <left style="thin">
        <color auto="1"/>
      </left>
      <right style="thin">
        <color rgb="FF0000FF"/>
      </right>
      <top style="thin">
        <color auto="1"/>
      </top>
      <bottom style="thin">
        <color rgb="FF0000FF"/>
      </bottom>
      <diagonal/>
    </border>
    <border>
      <left style="thin">
        <color rgb="FF0000FF"/>
      </left>
      <right style="thin">
        <color auto="1"/>
      </right>
      <top style="thin">
        <color auto="1"/>
      </top>
      <bottom style="thin">
        <color rgb="FF0000FF"/>
      </bottom>
      <diagonal/>
    </border>
    <border>
      <left/>
      <right/>
      <top/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/>
      <diagonal/>
    </border>
    <border>
      <left style="thin">
        <color rgb="FF0000FF"/>
      </left>
      <right/>
      <top/>
      <bottom style="thin">
        <color rgb="FF0000FF"/>
      </bottom>
      <diagonal/>
    </border>
  </borders>
  <cellStyleXfs count="10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12" borderId="2" xfId="0" applyFont="1" applyFill="1" applyBorder="1" applyAlignment="1">
      <alignment horizontal="center" vertical="center" wrapText="1"/>
    </xf>
    <xf numFmtId="0" fontId="11" fillId="13" borderId="0" xfId="0" applyFont="1" applyFill="1" applyAlignment="1">
      <alignment vertical="center" wrapText="1"/>
    </xf>
    <xf numFmtId="0" fontId="13" fillId="13" borderId="2" xfId="0" applyFont="1" applyFill="1" applyBorder="1" applyAlignment="1">
      <alignment horizontal="center" vertical="center" wrapText="1"/>
    </xf>
    <xf numFmtId="164" fontId="13" fillId="13" borderId="2" xfId="0" applyNumberFormat="1" applyFont="1" applyFill="1" applyBorder="1" applyAlignment="1">
      <alignment horizontal="center" vertical="center" wrapText="1"/>
    </xf>
    <xf numFmtId="2" fontId="13" fillId="13" borderId="2" xfId="0" applyNumberFormat="1" applyFont="1" applyFill="1" applyBorder="1" applyAlignment="1">
      <alignment horizontal="center" vertical="center" wrapText="1"/>
    </xf>
    <xf numFmtId="0" fontId="13" fillId="13" borderId="0" xfId="0" applyFont="1" applyFill="1" applyAlignment="1">
      <alignment horizontal="center" vertical="center" wrapText="1"/>
    </xf>
    <xf numFmtId="0" fontId="13" fillId="13" borderId="0" xfId="0" applyFont="1" applyFill="1" applyAlignment="1">
      <alignment vertical="center" wrapText="1"/>
    </xf>
    <xf numFmtId="0" fontId="11" fillId="13" borderId="0" xfId="0" applyFont="1" applyFill="1" applyAlignment="1">
      <alignment horizontal="center" vertical="center" wrapText="1"/>
    </xf>
    <xf numFmtId="0" fontId="8" fillId="13" borderId="0" xfId="0" applyFont="1" applyFill="1" applyAlignment="1">
      <alignment horizontal="center" vertical="center" wrapText="1"/>
    </xf>
    <xf numFmtId="0" fontId="9" fillId="13" borderId="0" xfId="0" applyFont="1" applyFill="1" applyAlignment="1">
      <alignment horizontal="center" vertical="center" wrapText="1"/>
    </xf>
    <xf numFmtId="0" fontId="15" fillId="13" borderId="0" xfId="0" applyFont="1" applyFill="1" applyAlignment="1">
      <alignment horizontal="center" vertical="center" wrapText="1"/>
    </xf>
    <xf numFmtId="0" fontId="16" fillId="13" borderId="0" xfId="0" applyFont="1" applyFill="1" applyAlignment="1">
      <alignment horizontal="center" vertical="center" wrapText="1"/>
    </xf>
    <xf numFmtId="0" fontId="18" fillId="12" borderId="2" xfId="0" applyFont="1" applyFill="1" applyBorder="1" applyAlignment="1">
      <alignment horizontal="center" vertical="center" wrapText="1"/>
    </xf>
    <xf numFmtId="0" fontId="20" fillId="12" borderId="2" xfId="0" applyFont="1" applyFill="1" applyBorder="1" applyAlignment="1">
      <alignment horizontal="center" vertical="center" wrapText="1"/>
    </xf>
    <xf numFmtId="0" fontId="20" fillId="6" borderId="2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textRotation="90" wrapText="1"/>
    </xf>
    <xf numFmtId="0" fontId="20" fillId="6" borderId="2" xfId="0" applyFont="1" applyFill="1" applyBorder="1" applyAlignment="1">
      <alignment horizontal="center" vertical="center" textRotation="90" wrapText="1"/>
    </xf>
    <xf numFmtId="0" fontId="20" fillId="7" borderId="2" xfId="0" applyFont="1" applyFill="1" applyBorder="1" applyAlignment="1">
      <alignment horizontal="center" vertical="center" textRotation="90" wrapText="1"/>
    </xf>
    <xf numFmtId="0" fontId="15" fillId="13" borderId="2" xfId="0" applyFont="1" applyFill="1" applyBorder="1" applyAlignment="1">
      <alignment horizontal="center" vertical="center" wrapText="1"/>
    </xf>
    <xf numFmtId="0" fontId="15" fillId="8" borderId="2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2" fontId="14" fillId="6" borderId="2" xfId="0" applyNumberFormat="1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7" borderId="2" xfId="0" applyFont="1" applyFill="1" applyBorder="1" applyAlignment="1">
      <alignment horizontal="center" vertical="center" wrapText="1"/>
    </xf>
    <xf numFmtId="2" fontId="15" fillId="13" borderId="2" xfId="0" applyNumberFormat="1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/>
    </xf>
    <xf numFmtId="2" fontId="14" fillId="13" borderId="2" xfId="0" applyNumberFormat="1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14" fillId="11" borderId="2" xfId="0" applyFont="1" applyFill="1" applyBorder="1" applyAlignment="1">
      <alignment horizontal="center" vertical="center" wrapText="1"/>
    </xf>
    <xf numFmtId="0" fontId="17" fillId="12" borderId="2" xfId="0" applyFont="1" applyFill="1" applyBorder="1" applyAlignment="1">
      <alignment horizontal="center" vertical="center"/>
    </xf>
    <xf numFmtId="0" fontId="16" fillId="12" borderId="2" xfId="0" applyFont="1" applyFill="1" applyBorder="1" applyAlignment="1">
      <alignment horizontal="center" vertical="center"/>
    </xf>
    <xf numFmtId="0" fontId="17" fillId="12" borderId="2" xfId="0" applyFont="1" applyFill="1" applyBorder="1" applyAlignment="1">
      <alignment horizontal="center" vertical="center" wrapText="1"/>
    </xf>
    <xf numFmtId="0" fontId="15" fillId="8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0" fillId="12" borderId="2" xfId="0" applyFont="1" applyFill="1" applyBorder="1" applyAlignment="1">
      <alignment horizontal="center" vertical="center" wrapText="1"/>
    </xf>
    <xf numFmtId="0" fontId="13" fillId="13" borderId="14" xfId="0" applyFont="1" applyFill="1" applyBorder="1" applyAlignment="1">
      <alignment horizontal="center" vertical="center" wrapText="1"/>
    </xf>
    <xf numFmtId="0" fontId="13" fillId="13" borderId="14" xfId="0" applyFont="1" applyFill="1" applyBorder="1" applyAlignment="1">
      <alignment horizontal="center" vertical="center"/>
    </xf>
    <xf numFmtId="0" fontId="16" fillId="13" borderId="2" xfId="0" applyFont="1" applyFill="1" applyBorder="1" applyAlignment="1">
      <alignment horizontal="center" vertical="center" wrapText="1"/>
    </xf>
    <xf numFmtId="0" fontId="17" fillId="13" borderId="2" xfId="0" applyFont="1" applyFill="1" applyBorder="1" applyAlignment="1">
      <alignment horizontal="center" vertical="center" wrapText="1"/>
    </xf>
    <xf numFmtId="0" fontId="17" fillId="13" borderId="13" xfId="0" applyFont="1" applyFill="1" applyBorder="1" applyAlignment="1">
      <alignment horizontal="center" vertical="center" wrapText="1"/>
    </xf>
    <xf numFmtId="0" fontId="19" fillId="12" borderId="2" xfId="0" applyFont="1" applyFill="1" applyBorder="1" applyAlignment="1">
      <alignment horizontal="center" vertical="center" wrapText="1"/>
    </xf>
    <xf numFmtId="0" fontId="17" fillId="12" borderId="2" xfId="0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0" fillId="13" borderId="3" xfId="0" applyFont="1" applyFill="1" applyBorder="1" applyAlignment="1">
      <alignment horizontal="center" vertical="center" wrapText="1"/>
    </xf>
    <xf numFmtId="0" fontId="10" fillId="13" borderId="4" xfId="0" applyFont="1" applyFill="1" applyBorder="1" applyAlignment="1">
      <alignment horizontal="center" vertical="center" wrapText="1"/>
    </xf>
    <xf numFmtId="0" fontId="10" fillId="13" borderId="5" xfId="0" applyFont="1" applyFill="1" applyBorder="1" applyAlignment="1">
      <alignment horizontal="center" vertical="center" wrapText="1"/>
    </xf>
    <xf numFmtId="0" fontId="10" fillId="13" borderId="8" xfId="0" applyFont="1" applyFill="1" applyBorder="1" applyAlignment="1">
      <alignment horizontal="center" vertical="center" wrapText="1"/>
    </xf>
    <xf numFmtId="0" fontId="10" fillId="13" borderId="9" xfId="0" applyFont="1" applyFill="1" applyBorder="1" applyAlignment="1">
      <alignment horizontal="center" vertical="center" wrapText="1"/>
    </xf>
    <xf numFmtId="0" fontId="10" fillId="13" borderId="10" xfId="0" applyFont="1" applyFill="1" applyBorder="1" applyAlignment="1">
      <alignment horizontal="center" vertical="center" wrapText="1"/>
    </xf>
    <xf numFmtId="0" fontId="10" fillId="13" borderId="6" xfId="0" applyFont="1" applyFill="1" applyBorder="1" applyAlignment="1">
      <alignment horizontal="center" vertical="center" wrapText="1"/>
    </xf>
    <xf numFmtId="0" fontId="10" fillId="13" borderId="11" xfId="0" applyFont="1" applyFill="1" applyBorder="1" applyAlignment="1">
      <alignment horizontal="center" vertical="center" wrapText="1"/>
    </xf>
    <xf numFmtId="0" fontId="12" fillId="12" borderId="2" xfId="0" applyFont="1" applyFill="1" applyBorder="1" applyAlignment="1">
      <alignment horizontal="center" vertical="center" wrapText="1"/>
    </xf>
  </cellXfs>
  <cellStyles count="10">
    <cellStyle name="Hipervínculo" xfId="6" builtinId="8" hidden="1"/>
    <cellStyle name="Hipervínculo" xfId="8" builtinId="8" hidden="1"/>
    <cellStyle name="Hipervínculo" xfId="4" builtinId="8" hidden="1"/>
    <cellStyle name="Hipervínculo" xfId="2" builtinId="8" hidden="1"/>
    <cellStyle name="Hipervínculo visitado" xfId="7" builtinId="9" hidden="1"/>
    <cellStyle name="Hipervínculo visitado" xfId="9" builtinId="9" hidden="1"/>
    <cellStyle name="Hipervínculo visitado" xfId="5" builtinId="9" hidden="1"/>
    <cellStyle name="Hipervínculo visitado" xfId="3" builtinId="9" hidden="1"/>
    <cellStyle name="Normal" xfId="0" builtinId="0"/>
    <cellStyle name="Normal 2" xfId="1"/>
  </cellStyles>
  <dxfs count="22"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00FF"/>
      <color rgb="FFFFFD78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MAPA DE RIESGOS REQUISITOS DE OCP</a:t>
            </a:r>
          </a:p>
        </c:rich>
      </c:tx>
      <c:layout>
        <c:manualLayout>
          <c:xMode val="edge"/>
          <c:yMode val="edge"/>
          <c:x val="0.35017990217712497"/>
          <c:y val="3.2665810303561811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617772260556499"/>
          <c:y val="9.3402374462327895E-2"/>
          <c:w val="0.80099880721235639"/>
          <c:h val="0.76371940907251601"/>
        </c:manualLayout>
      </c:layout>
      <c:bubbleChart>
        <c:varyColors val="0"/>
        <c:ser>
          <c:idx val="0"/>
          <c:order val="0"/>
          <c:tx>
            <c:strRef>
              <c:f>'Mapa de riesgo OCP'!$B$7</c:f>
              <c:strCache>
                <c:ptCount val="1"/>
                <c:pt idx="0">
                  <c:v>1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1.18442453496387E-4"/>
                  <c:y val="2.3877736962097601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949E-4F35-82E4-DB7880413ED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OCP'!$E$7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OCP'!$D$7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OCP'!$F$7</c:f>
              <c:numCache>
                <c:formatCode>0.00</c:formatCode>
                <c:ptCount val="1"/>
                <c:pt idx="0">
                  <c:v>3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1-949E-4F35-82E4-DB7880413ED2}"/>
            </c:ext>
          </c:extLst>
        </c:ser>
        <c:ser>
          <c:idx val="1"/>
          <c:order val="1"/>
          <c:tx>
            <c:strRef>
              <c:f>'Mapa de riesgo OCP'!$B$8</c:f>
              <c:strCache>
                <c:ptCount val="1"/>
                <c:pt idx="0">
                  <c:v>2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OCP'!$E$8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OCP'!$D$8</c:f>
              <c:numCache>
                <c:formatCode>0.0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OCP'!$F$8</c:f>
              <c:numCache>
                <c:formatCode>0.00</c:formatCode>
                <c:ptCount val="1"/>
                <c:pt idx="0">
                  <c:v>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2-949E-4F35-82E4-DB7880413ED2}"/>
            </c:ext>
          </c:extLst>
        </c:ser>
        <c:ser>
          <c:idx val="2"/>
          <c:order val="2"/>
          <c:tx>
            <c:strRef>
              <c:f>'Mapa de riesgo OCP'!$B$9</c:f>
              <c:strCache>
                <c:ptCount val="1"/>
                <c:pt idx="0">
                  <c:v>3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0.12994945791142609"/>
                  <c:y val="3.6022705943902972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49E-4F35-82E4-DB7880413ED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OCP'!$E$9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OCP'!$D$9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OCP'!$F$9</c:f>
              <c:numCache>
                <c:formatCode>0.00</c:formatCode>
                <c:ptCount val="1"/>
                <c:pt idx="0">
                  <c:v>3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4-949E-4F35-82E4-DB7880413ED2}"/>
            </c:ext>
          </c:extLst>
        </c:ser>
        <c:ser>
          <c:idx val="3"/>
          <c:order val="3"/>
          <c:tx>
            <c:strRef>
              <c:f>'Mapa de riesgo OCP'!$B$10</c:f>
              <c:strCache>
                <c:ptCount val="1"/>
                <c:pt idx="0">
                  <c:v>4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5.914299932104549E-2"/>
                  <c:y val="-4.533892299836064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949E-4F35-82E4-DB7880413ED2}"/>
                </c:ext>
                <c:ext xmlns:c15="http://schemas.microsoft.com/office/drawing/2012/chart" uri="{CE6537A1-D6FC-4f65-9D91-7224C49458BB}">
                  <c15:layout>
                    <c:manualLayout>
                      <c:w val="3.4724469069749429E-2"/>
                      <c:h val="3.4196727401229275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OCP'!$E$10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OCP'!$D$10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OCP'!$F$10</c:f>
              <c:numCache>
                <c:formatCode>0.00</c:formatCode>
                <c:ptCount val="1"/>
                <c:pt idx="0">
                  <c:v>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6-949E-4F35-82E4-DB7880413ED2}"/>
            </c:ext>
          </c:extLst>
        </c:ser>
        <c:ser>
          <c:idx val="4"/>
          <c:order val="4"/>
          <c:tx>
            <c:strRef>
              <c:f>'Mapa de riesgo OCP'!$B$11</c:f>
              <c:strCache>
                <c:ptCount val="1"/>
                <c:pt idx="0">
                  <c:v>5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OCP'!$E$11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OCP'!$D$11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OCP'!$F$11</c:f>
              <c:numCache>
                <c:formatCode>0.00</c:formatCode>
                <c:ptCount val="1"/>
                <c:pt idx="0">
                  <c:v>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7-949E-4F35-82E4-DB7880413ED2}"/>
            </c:ext>
          </c:extLst>
        </c:ser>
        <c:ser>
          <c:idx val="5"/>
          <c:order val="5"/>
          <c:tx>
            <c:strRef>
              <c:f>'Mapa de riesgo OCP'!$B$12</c:f>
              <c:strCache>
                <c:ptCount val="1"/>
                <c:pt idx="0">
                  <c:v>6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OCP'!$E$12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OCP'!$D$12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OCP'!$F$12</c:f>
              <c:numCache>
                <c:formatCode>0.00</c:formatCode>
                <c:ptCount val="1"/>
                <c:pt idx="0">
                  <c:v>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8-949E-4F35-82E4-DB7880413ED2}"/>
            </c:ext>
          </c:extLst>
        </c:ser>
        <c:ser>
          <c:idx val="6"/>
          <c:order val="6"/>
          <c:tx>
            <c:strRef>
              <c:f>'Mapa de riesgo OCP'!$B$13</c:f>
              <c:strCache>
                <c:ptCount val="1"/>
                <c:pt idx="0">
                  <c:v>7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4413105868462081E-2"/>
                  <c:y val="3.726486821783066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949E-4F35-82E4-DB7880413ED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OCP'!$E$13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OCP'!$D$13</c:f>
              <c:numCache>
                <c:formatCode>0.0</c:formatCode>
                <c:ptCount val="1"/>
                <c:pt idx="0">
                  <c:v>1.5</c:v>
                </c:pt>
              </c:numCache>
            </c:numRef>
          </c:yVal>
          <c:bubbleSize>
            <c:numRef>
              <c:f>'Mapa de riesgo OCP'!$F$13</c:f>
              <c:numCache>
                <c:formatCode>0.00</c:formatCode>
                <c:ptCount val="1"/>
                <c:pt idx="0">
                  <c:v>1.5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A-949E-4F35-82E4-DB7880413ED2}"/>
            </c:ext>
          </c:extLst>
        </c:ser>
        <c:ser>
          <c:idx val="7"/>
          <c:order val="7"/>
          <c:tx>
            <c:strRef>
              <c:f>'Mapa de riesgo OCP'!$B$14</c:f>
              <c:strCache>
                <c:ptCount val="1"/>
                <c:pt idx="0">
                  <c:v>8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9.0448993315885906E-2"/>
                  <c:y val="-4.1235386132011331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949E-4F35-82E4-DB7880413ED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OCP'!$E$14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OCP'!$D$14</c:f>
              <c:numCache>
                <c:formatCode>0.0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OCP'!$F$14</c:f>
              <c:numCache>
                <c:formatCode>0.00</c:formatCode>
                <c:ptCount val="1"/>
                <c:pt idx="0">
                  <c:v>1.5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C-949E-4F35-82E4-DB7880413ED2}"/>
            </c:ext>
          </c:extLst>
        </c:ser>
        <c:ser>
          <c:idx val="8"/>
          <c:order val="8"/>
          <c:tx>
            <c:strRef>
              <c:f>'Mapa de riesgo OCP'!$B$15</c:f>
              <c:strCache>
                <c:ptCount val="1"/>
                <c:pt idx="0">
                  <c:v>9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2386086017655927E-3"/>
                  <c:y val="2.4303345025634025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D-949E-4F35-82E4-DB7880413ED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OCP'!$E$15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OCP'!$D$15</c:f>
              <c:numCache>
                <c:formatCode>0.0</c:formatCode>
                <c:ptCount val="1"/>
                <c:pt idx="0">
                  <c:v>2.5</c:v>
                </c:pt>
              </c:numCache>
            </c:numRef>
          </c:yVal>
          <c:bubbleSize>
            <c:numRef>
              <c:f>'Mapa de riesgo OCP'!$F$15</c:f>
              <c:numCache>
                <c:formatCode>0.00</c:formatCode>
                <c:ptCount val="1"/>
                <c:pt idx="0">
                  <c:v>3.75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E-949E-4F35-82E4-DB7880413ED2}"/>
            </c:ext>
          </c:extLst>
        </c:ser>
        <c:ser>
          <c:idx val="9"/>
          <c:order val="9"/>
          <c:tx>
            <c:strRef>
              <c:f>'Mapa de riesgo OCP'!$B$16</c:f>
              <c:strCache>
                <c:ptCount val="1"/>
                <c:pt idx="0">
                  <c:v>10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9.0026621959114039E-2"/>
                  <c:y val="3.3090127088849959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F-949E-4F35-82E4-DB7880413ED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OCP'!$E$16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OCP'!$D$16</c:f>
              <c:numCache>
                <c:formatCode>0.0</c:formatCode>
                <c:ptCount val="1"/>
                <c:pt idx="0">
                  <c:v>3.5</c:v>
                </c:pt>
              </c:numCache>
            </c:numRef>
          </c:yVal>
          <c:bubbleSize>
            <c:numRef>
              <c:f>'Mapa de riesgo OCP'!$F$16</c:f>
              <c:numCache>
                <c:formatCode>0.00</c:formatCode>
                <c:ptCount val="1"/>
                <c:pt idx="0">
                  <c:v>5.25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0-949E-4F35-82E4-DB7880413ED2}"/>
            </c:ext>
          </c:extLst>
        </c:ser>
        <c:ser>
          <c:idx val="10"/>
          <c:order val="10"/>
          <c:tx>
            <c:strRef>
              <c:f>'Mapa de riesgo OCP'!$B$17</c:f>
              <c:strCache>
                <c:ptCount val="1"/>
                <c:pt idx="0">
                  <c:v>11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0.10618360401276637"/>
                  <c:y val="-3.02998338903822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1-949E-4F35-82E4-DB7880413ED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OCP'!$E$17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OCP'!$D$17</c:f>
              <c:numCache>
                <c:formatCode>0.0</c:formatCode>
                <c:ptCount val="1"/>
                <c:pt idx="0">
                  <c:v>2.5</c:v>
                </c:pt>
              </c:numCache>
            </c:numRef>
          </c:yVal>
          <c:bubbleSize>
            <c:numRef>
              <c:f>'Mapa de riesgo OCP'!$F$17</c:f>
              <c:numCache>
                <c:formatCode>0.00</c:formatCode>
                <c:ptCount val="1"/>
                <c:pt idx="0">
                  <c:v>3.75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2-949E-4F35-82E4-DB7880413ED2}"/>
            </c:ext>
          </c:extLst>
        </c:ser>
        <c:ser>
          <c:idx val="11"/>
          <c:order val="11"/>
          <c:tx>
            <c:strRef>
              <c:f>'Mapa de riesgo OCP'!$B$18</c:f>
              <c:strCache>
                <c:ptCount val="1"/>
                <c:pt idx="0">
                  <c:v>12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6.4305704315378506E-2"/>
                  <c:y val="-4.449308822393231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3-949E-4F35-82E4-DB7880413ED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OCP'!$E$18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OCP'!$D$18</c:f>
              <c:numCache>
                <c:formatCode>0.0</c:formatCode>
                <c:ptCount val="1"/>
                <c:pt idx="0">
                  <c:v>4.5</c:v>
                </c:pt>
              </c:numCache>
            </c:numRef>
          </c:yVal>
          <c:bubbleSize>
            <c:numRef>
              <c:f>'Mapa de riesgo OCP'!$F$18</c:f>
              <c:numCache>
                <c:formatCode>0.00</c:formatCode>
                <c:ptCount val="1"/>
                <c:pt idx="0">
                  <c:v>6.75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4-949E-4F35-82E4-DB7880413ED2}"/>
            </c:ext>
          </c:extLst>
        </c:ser>
        <c:ser>
          <c:idx val="12"/>
          <c:order val="12"/>
          <c:tx>
            <c:strRef>
              <c:f>'Mapa de riesgo OCP'!$B$19</c:f>
              <c:strCache>
                <c:ptCount val="1"/>
                <c:pt idx="0">
                  <c:v>13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spPr>
                <a:noFill/>
              </c:spPr>
              <c:txPr>
                <a:bodyPr/>
                <a:lstStyle/>
                <a:p>
                  <a:pPr>
                    <a:defRPr/>
                  </a:pPr>
                  <a:endParaRPr lang="es-CO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OCP'!$E$19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OCP'!$D$19</c:f>
              <c:numCache>
                <c:formatCode>0.0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OCP'!$F$19</c:f>
              <c:numCache>
                <c:formatCode>0.00</c:formatCode>
                <c:ptCount val="1"/>
                <c:pt idx="0">
                  <c:v>1.5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6-949E-4F35-82E4-DB7880413ED2}"/>
            </c:ext>
          </c:extLst>
        </c:ser>
        <c:ser>
          <c:idx val="13"/>
          <c:order val="13"/>
          <c:tx>
            <c:strRef>
              <c:f>'Mapa de riesgo OCP'!$B$20</c:f>
              <c:strCache>
                <c:ptCount val="1"/>
                <c:pt idx="0">
                  <c:v>14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1055712407773413E-2"/>
                  <c:y val="2.923551383292198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7-949E-4F35-82E4-DB7880413ED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OCP'!$E$20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OCP'!$D$20</c:f>
              <c:numCache>
                <c:formatCode>0.0</c:formatCode>
                <c:ptCount val="1"/>
                <c:pt idx="0">
                  <c:v>4.5</c:v>
                </c:pt>
              </c:numCache>
            </c:numRef>
          </c:yVal>
          <c:bubbleSize>
            <c:numRef>
              <c:f>'Mapa de riesgo OCP'!$F$20</c:f>
              <c:numCache>
                <c:formatCode>0.00</c:formatCode>
                <c:ptCount val="1"/>
                <c:pt idx="0">
                  <c:v>6.75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8-949E-4F35-82E4-DB7880413ED2}"/>
            </c:ext>
          </c:extLst>
        </c:ser>
        <c:ser>
          <c:idx val="14"/>
          <c:order val="14"/>
          <c:tx>
            <c:strRef>
              <c:f>'Mapa de riesgo OCP'!$B$21</c:f>
              <c:strCache>
                <c:ptCount val="1"/>
                <c:pt idx="0">
                  <c:v>15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2209350401420903E-2"/>
                  <c:y val="-1.4650473727489999E-2"/>
                </c:manualLayout>
              </c:layout>
              <c:dLblPos val="b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9-949E-4F35-82E4-DB7880413ED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OCP'!$E$21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OCP'!$D$21</c:f>
              <c:numCache>
                <c:formatCode>0.0</c:formatCode>
                <c:ptCount val="1"/>
                <c:pt idx="0">
                  <c:v>3.5</c:v>
                </c:pt>
              </c:numCache>
            </c:numRef>
          </c:yVal>
          <c:bubbleSize>
            <c:numRef>
              <c:f>'Mapa de riesgo OCP'!$F$21</c:f>
              <c:numCache>
                <c:formatCode>0.00</c:formatCode>
                <c:ptCount val="1"/>
                <c:pt idx="0">
                  <c:v>3.5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A-949E-4F35-82E4-DB7880413ED2}"/>
            </c:ext>
          </c:extLst>
        </c:ser>
        <c:ser>
          <c:idx val="16"/>
          <c:order val="15"/>
          <c:tx>
            <c:strRef>
              <c:f>'Mapa de riesgo OCP'!$B$46</c:f>
              <c:strCache>
                <c:ptCount val="1"/>
                <c:pt idx="0">
                  <c:v>40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OCP'!$E$46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OCP'!$D$46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OCP'!$F$46</c:f>
              <c:numCache>
                <c:formatCode>0.00</c:formatCode>
                <c:ptCount val="1"/>
                <c:pt idx="0">
                  <c:v>2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B-949E-4F35-82E4-DB7880413ED2}"/>
            </c:ext>
          </c:extLst>
        </c:ser>
        <c:ser>
          <c:idx val="17"/>
          <c:order val="16"/>
          <c:tx>
            <c:strRef>
              <c:f>'Mapa de riesgo OCP'!$B$47</c:f>
              <c:strCache>
                <c:ptCount val="1"/>
                <c:pt idx="0">
                  <c:v>41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3.744332695321094E-2"/>
                  <c:y val="3.515417905205863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C-949E-4F35-82E4-DB7880413ED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OCP'!$E$47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OCP'!$D$47</c:f>
              <c:numCache>
                <c:formatCode>0.0</c:formatCode>
                <c:ptCount val="1"/>
                <c:pt idx="0">
                  <c:v>4.5</c:v>
                </c:pt>
              </c:numCache>
            </c:numRef>
          </c:yVal>
          <c:bubbleSize>
            <c:numRef>
              <c:f>'Mapa de riesgo OCP'!$F$47</c:f>
              <c:numCache>
                <c:formatCode>0.00</c:formatCode>
                <c:ptCount val="1"/>
                <c:pt idx="0">
                  <c:v>6.75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D-949E-4F35-82E4-DB7880413ED2}"/>
            </c:ext>
          </c:extLst>
        </c:ser>
        <c:ser>
          <c:idx val="18"/>
          <c:order val="17"/>
          <c:tx>
            <c:strRef>
              <c:f>'Mapa de riesgo OCP'!$B$48</c:f>
              <c:strCache>
                <c:ptCount val="1"/>
                <c:pt idx="0">
                  <c:v>42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6.954462870743347E-2"/>
                  <c:y val="-4.2482377960008512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E-949E-4F35-82E4-DB7880413ED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OCP'!$E$48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OCP'!$D$48</c:f>
              <c:numCache>
                <c:formatCode>0.0</c:formatCode>
                <c:ptCount val="1"/>
                <c:pt idx="0">
                  <c:v>1.5</c:v>
                </c:pt>
              </c:numCache>
            </c:numRef>
          </c:yVal>
          <c:bubbleSize>
            <c:numRef>
              <c:f>'Mapa de riesgo OCP'!$F$48</c:f>
              <c:numCache>
                <c:formatCode>0.00</c:formatCode>
                <c:ptCount val="1"/>
                <c:pt idx="0">
                  <c:v>2.25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F-949E-4F35-82E4-DB7880413ED2}"/>
            </c:ext>
          </c:extLst>
        </c:ser>
        <c:ser>
          <c:idx val="19"/>
          <c:order val="18"/>
          <c:tx>
            <c:strRef>
              <c:f>'Mapa de riesgo OCP'!$B$49</c:f>
              <c:strCache>
                <c:ptCount val="1"/>
                <c:pt idx="0">
                  <c:v>43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OCP'!$E$49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OCP'!$D$49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OCP'!$F$49</c:f>
              <c:numCache>
                <c:formatCode>0.00</c:formatCode>
                <c:ptCount val="1"/>
                <c:pt idx="0">
                  <c:v>3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20-949E-4F35-82E4-DB7880413ED2}"/>
            </c:ext>
          </c:extLst>
        </c:ser>
        <c:ser>
          <c:idx val="20"/>
          <c:order val="19"/>
          <c:tx>
            <c:strRef>
              <c:f>'Mapa de riesgo OCP'!$B$50</c:f>
              <c:strCache>
                <c:ptCount val="1"/>
                <c:pt idx="0">
                  <c:v>44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9.8401492293497296E-3"/>
                  <c:y val="-2.674370589657556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1-949E-4F35-82E4-DB7880413ED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OCP'!$E$50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OCP'!$D$50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OCP'!$F$50</c:f>
              <c:numCache>
                <c:formatCode>0.00</c:formatCode>
                <c:ptCount val="1"/>
                <c:pt idx="0">
                  <c:v>3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22-949E-4F35-82E4-DB7880413ED2}"/>
            </c:ext>
          </c:extLst>
        </c:ser>
        <c:ser>
          <c:idx val="21"/>
          <c:order val="20"/>
          <c:tx>
            <c:strRef>
              <c:f>'Mapa de riesgo OCP'!$B$51</c:f>
              <c:strCache>
                <c:ptCount val="1"/>
                <c:pt idx="0">
                  <c:v>45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OCP'!$E$51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OCP'!$D$51</c:f>
              <c:numCache>
                <c:formatCode>0.0</c:formatCode>
                <c:ptCount val="1"/>
                <c:pt idx="0">
                  <c:v>1.5</c:v>
                </c:pt>
              </c:numCache>
            </c:numRef>
          </c:yVal>
          <c:bubbleSize>
            <c:numRef>
              <c:f>'Mapa de riesgo OCP'!$F$51</c:f>
              <c:numCache>
                <c:formatCode>0.00</c:formatCode>
                <c:ptCount val="1"/>
                <c:pt idx="0">
                  <c:v>1.5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23-949E-4F35-82E4-DB7880413ED2}"/>
            </c:ext>
          </c:extLst>
        </c:ser>
        <c:ser>
          <c:idx val="22"/>
          <c:order val="21"/>
          <c:tx>
            <c:strRef>
              <c:f>'Mapa de riesgo OCP'!#REF!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OCP'!#REF!</c:f>
            </c:numRef>
          </c:xVal>
          <c:yVal>
            <c:numRef>
              <c:f>'Mapa de riesgo OCP'!#REF!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OCP'!#REF!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24-949E-4F35-82E4-DB7880413ED2}"/>
            </c:ext>
          </c:extLst>
        </c:ser>
        <c:ser>
          <c:idx val="23"/>
          <c:order val="22"/>
          <c:tx>
            <c:strRef>
              <c:f>'Mapa de riesgo OCP'!#REF!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5-949E-4F35-82E4-DB7880413ED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OCP'!#REF!</c:f>
            </c:numRef>
          </c:xVal>
          <c:yVal>
            <c:numRef>
              <c:f>'Mapa de riesgo OCP'!#REF!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OCP'!#REF!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26-949E-4F35-82E4-DB7880413ED2}"/>
            </c:ext>
          </c:extLst>
        </c:ser>
        <c:ser>
          <c:idx val="24"/>
          <c:order val="23"/>
          <c:tx>
            <c:strRef>
              <c:f>'Mapa de riesgo OCP'!#REF!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OCP'!#REF!</c:f>
            </c:numRef>
          </c:xVal>
          <c:yVal>
            <c:numRef>
              <c:f>'Mapa de riesgo OCP'!#REF!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OCP'!#REF!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27-949E-4F35-82E4-DB7880413ED2}"/>
            </c:ext>
          </c:extLst>
        </c:ser>
        <c:ser>
          <c:idx val="15"/>
          <c:order val="24"/>
          <c:tx>
            <c:strRef>
              <c:f>'Mapa de riesgo OCP'!#REF!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OCP'!#REF!</c:f>
            </c:numRef>
          </c:xVal>
          <c:yVal>
            <c:numRef>
              <c:f>'Mapa de riesgo OCP'!#REF!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OCP'!#REF!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28-949E-4F35-82E4-DB7880413ED2}"/>
            </c:ext>
          </c:extLst>
        </c:ser>
        <c:ser>
          <c:idx val="25"/>
          <c:order val="25"/>
          <c:tx>
            <c:strRef>
              <c:f>'Mapa de riesgo OCP'!#REF!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OCP'!#REF!</c:f>
            </c:numRef>
          </c:xVal>
          <c:yVal>
            <c:numRef>
              <c:f>'Mapa de riesgo OCP'!#REF!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OCP'!#REF!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29-949E-4F35-82E4-DB7880413E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20"/>
        <c:showNegBubbles val="0"/>
        <c:axId val="-1522966496"/>
        <c:axId val="-1522965952"/>
      </c:bubbleChart>
      <c:valAx>
        <c:axId val="-1522966496"/>
        <c:scaling>
          <c:orientation val="minMax"/>
          <c:max val="6"/>
          <c:min val="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PROBABILIDAD DE OCURRENCIA</a:t>
                </a:r>
              </a:p>
            </c:rich>
          </c:tx>
          <c:layout>
            <c:manualLayout>
              <c:xMode val="edge"/>
              <c:yMode val="edge"/>
              <c:x val="0.32298883854719601"/>
              <c:y val="0.94135265495487896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crossAx val="-1522965952"/>
        <c:crosses val="autoZero"/>
        <c:crossBetween val="midCat"/>
      </c:valAx>
      <c:valAx>
        <c:axId val="-1522965952"/>
        <c:scaling>
          <c:orientation val="minMax"/>
          <c:max val="6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SEVERIDAD DE LAS CONSECUENCIAS</a:t>
                </a:r>
              </a:p>
            </c:rich>
          </c:tx>
          <c:layout>
            <c:manualLayout>
              <c:xMode val="edge"/>
              <c:yMode val="edge"/>
              <c:x val="2.1367082435727301E-2"/>
              <c:y val="0.229526510189699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crossAx val="-1522966496"/>
        <c:crosses val="autoZero"/>
        <c:crossBetween val="midCat"/>
      </c:valAx>
      <c:spPr>
        <a:gradFill>
          <a:gsLst>
            <a:gs pos="30000">
              <a:srgbClr val="92D050"/>
            </a:gs>
            <a:gs pos="50000">
              <a:srgbClr val="FFFF00"/>
            </a:gs>
            <a:gs pos="55000">
              <a:srgbClr val="FFC000"/>
            </a:gs>
            <a:gs pos="100000">
              <a:srgbClr val="FF0000"/>
            </a:gs>
          </a:gsLst>
          <a:lin ang="18900000" scaled="0"/>
        </a:gradFill>
        <a:scene3d>
          <a:camera prst="orthographicFront"/>
          <a:lightRig rig="threePt" dir="t"/>
        </a:scene3d>
        <a:sp3d>
          <a:bevelB prst="angle"/>
        </a:sp3d>
      </c:spPr>
    </c:plotArea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0">
          <a:schemeClr val="accent1">
            <a:tint val="23500"/>
            <a:satMod val="160000"/>
          </a:schemeClr>
        </a:gs>
      </a:gsLst>
      <a:lin ang="5400000" scaled="0"/>
    </a:gradFill>
  </c:spPr>
  <c:txPr>
    <a:bodyPr/>
    <a:lstStyle/>
    <a:p>
      <a:pPr>
        <a:defRPr sz="1600"/>
      </a:pPr>
      <a:endParaRPr lang="es-CO"/>
    </a:p>
  </c:txPr>
  <c:printSettings>
    <c:headerFooter/>
    <c:pageMargins b="0.750000000000002" l="0.70000000000000095" r="0.70000000000000095" t="0.750000000000002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712376</xdr:colOff>
      <xdr:row>1</xdr:row>
      <xdr:rowOff>369793</xdr:rowOff>
    </xdr:from>
    <xdr:to>
      <xdr:col>3</xdr:col>
      <xdr:colOff>280149</xdr:colOff>
      <xdr:row>2</xdr:row>
      <xdr:rowOff>89646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xmlns="" id="{E5095F4F-3361-4A1D-BA1C-68D5B37FDBC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6141" y="571499"/>
          <a:ext cx="1876184" cy="5042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108855</xdr:colOff>
      <xdr:row>4</xdr:row>
      <xdr:rowOff>51253</xdr:rowOff>
    </xdr:from>
    <xdr:to>
      <xdr:col>18</xdr:col>
      <xdr:colOff>63500</xdr:colOff>
      <xdr:row>20</xdr:row>
      <xdr:rowOff>333375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xmlns="" id="{647D7EE6-1588-420D-B7BE-5ED6D17170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336176</xdr:colOff>
      <xdr:row>1</xdr:row>
      <xdr:rowOff>201706</xdr:rowOff>
    </xdr:from>
    <xdr:to>
      <xdr:col>3</xdr:col>
      <xdr:colOff>160468</xdr:colOff>
      <xdr:row>2</xdr:row>
      <xdr:rowOff>334879</xdr:rowOff>
    </xdr:to>
    <xdr:pic>
      <xdr:nvPicPr>
        <xdr:cNvPr id="4" name="Imagen 3" descr="Icono&#10;&#10;Descripción generada automáticamente">
          <a:extLst>
            <a:ext uri="{FF2B5EF4-FFF2-40B4-BE49-F238E27FC236}">
              <a16:creationId xmlns:a16="http://schemas.microsoft.com/office/drawing/2014/main" xmlns="" id="{B7252BDA-9BA5-403A-82E9-BF74F035BC1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726" y="354106"/>
          <a:ext cx="1995992" cy="55227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ga.puentes/Desktop/OCP-CPR-CSG/MATRICES%20DE%20RIESGO/OLGA/Matriz%20de%20riesgos%20Parte%201%20Requisitos%2017024%20OC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colopez/OneDrive%20-%20BPI/Documentos/ONAC/Gestio&#769;n%20de%20Riesgos/2%20Matriz%20de%20riesgos%20Producto/Matriz%20de%20riesgos%20Requisitos%2017065%20CP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colopez/OneDrive%20-%20BPI/Documentos/ONAC/Gestio&#769;n%20de%20Riesgos/3%20Matriz%20de%20Riesgos%20OCP/Matriz%20de%20riesgos%20Proceso%20OC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53"/>
  <sheetViews>
    <sheetView tabSelected="1" zoomScale="85" zoomScaleNormal="85" zoomScalePageLayoutView="110" workbookViewId="0">
      <selection activeCell="A3" sqref="A3"/>
    </sheetView>
  </sheetViews>
  <sheetFormatPr baseColWidth="10" defaultColWidth="11.453125" defaultRowHeight="12.5" x14ac:dyDescent="0.35"/>
  <cols>
    <col min="1" max="1" width="4.7265625" style="19" customWidth="1"/>
    <col min="2" max="2" width="16.7265625" style="18" customWidth="1"/>
    <col min="3" max="3" width="18" style="18" customWidth="1"/>
    <col min="4" max="4" width="15.81640625" style="18" customWidth="1"/>
    <col min="5" max="5" width="15.26953125" style="18" customWidth="1"/>
    <col min="6" max="6" width="27.453125" style="18" customWidth="1"/>
    <col min="7" max="7" width="28.1796875" style="18" customWidth="1"/>
    <col min="8" max="8" width="29.54296875" style="18" customWidth="1"/>
    <col min="9" max="9" width="15.26953125" style="18" customWidth="1"/>
    <col min="10" max="10" width="14.7265625" style="18" customWidth="1"/>
    <col min="11" max="11" width="10.7265625" style="18" customWidth="1"/>
    <col min="12" max="12" width="9.7265625" style="18" customWidth="1"/>
    <col min="13" max="13" width="8.453125" style="18" customWidth="1"/>
    <col min="14" max="14" width="11.453125" style="18" customWidth="1"/>
    <col min="15" max="15" width="8.81640625" style="18" customWidth="1"/>
    <col min="16" max="16" width="9" style="18" customWidth="1"/>
    <col min="17" max="17" width="11.81640625" style="18" customWidth="1"/>
    <col min="18" max="18" width="24.1796875" style="18" customWidth="1"/>
    <col min="19" max="19" width="31.453125" style="18" customWidth="1"/>
    <col min="20" max="16384" width="11.453125" style="18"/>
  </cols>
  <sheetData>
    <row r="1" spans="1:19" s="20" customFormat="1" ht="16" x14ac:dyDescent="0.35"/>
    <row r="2" spans="1:19" s="21" customFormat="1" ht="61.5" customHeight="1" x14ac:dyDescent="0.35">
      <c r="B2" s="57"/>
      <c r="C2" s="56"/>
      <c r="D2" s="56"/>
      <c r="E2" s="56" t="s">
        <v>257</v>
      </c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3" t="s">
        <v>308</v>
      </c>
    </row>
    <row r="3" spans="1:19" s="21" customFormat="1" ht="39.75" customHeight="1" x14ac:dyDescent="0.35">
      <c r="B3" s="57"/>
      <c r="C3" s="56"/>
      <c r="D3" s="56"/>
      <c r="E3" s="22" t="s">
        <v>6</v>
      </c>
      <c r="F3" s="55" t="s">
        <v>258</v>
      </c>
      <c r="G3" s="55"/>
      <c r="H3" s="22" t="s">
        <v>8</v>
      </c>
      <c r="I3" s="55" t="s">
        <v>61</v>
      </c>
      <c r="J3" s="55"/>
      <c r="K3" s="55"/>
      <c r="L3" s="55"/>
      <c r="M3" s="55"/>
      <c r="N3" s="55"/>
      <c r="O3" s="55"/>
      <c r="P3" s="55"/>
      <c r="Q3" s="55"/>
      <c r="R3" s="55"/>
      <c r="S3" s="54"/>
    </row>
    <row r="4" spans="1:19" s="20" customFormat="1" ht="16" x14ac:dyDescent="0.35"/>
    <row r="6" spans="1:19" ht="22" customHeight="1" x14ac:dyDescent="0.35">
      <c r="A6" s="58" t="s">
        <v>0</v>
      </c>
      <c r="B6" s="58" t="s">
        <v>43</v>
      </c>
      <c r="C6" s="58" t="s">
        <v>303</v>
      </c>
      <c r="D6" s="58" t="s">
        <v>136</v>
      </c>
      <c r="E6" s="52" t="s">
        <v>11</v>
      </c>
      <c r="F6" s="52"/>
      <c r="G6" s="52"/>
      <c r="H6" s="52"/>
      <c r="I6" s="52"/>
      <c r="J6" s="52"/>
      <c r="K6" s="52"/>
      <c r="L6" s="52" t="s">
        <v>12</v>
      </c>
      <c r="M6" s="52"/>
      <c r="N6" s="52"/>
      <c r="O6" s="52"/>
      <c r="P6" s="52" t="s">
        <v>13</v>
      </c>
      <c r="Q6" s="52"/>
      <c r="R6" s="52" t="s">
        <v>50</v>
      </c>
      <c r="S6" s="52"/>
    </row>
    <row r="7" spans="1:19" ht="42.75" customHeight="1" x14ac:dyDescent="0.35">
      <c r="A7" s="58"/>
      <c r="B7" s="58"/>
      <c r="C7" s="58"/>
      <c r="D7" s="58"/>
      <c r="E7" s="52"/>
      <c r="F7" s="52"/>
      <c r="G7" s="52"/>
      <c r="H7" s="52"/>
      <c r="I7" s="52"/>
      <c r="J7" s="52"/>
      <c r="K7" s="52"/>
      <c r="L7" s="52" t="s">
        <v>259</v>
      </c>
      <c r="M7" s="52"/>
      <c r="N7" s="52" t="s">
        <v>3</v>
      </c>
      <c r="O7" s="52"/>
      <c r="P7" s="52"/>
      <c r="Q7" s="52"/>
      <c r="R7" s="52"/>
      <c r="S7" s="52"/>
    </row>
    <row r="8" spans="1:19" ht="101.25" customHeight="1" x14ac:dyDescent="0.35">
      <c r="A8" s="58"/>
      <c r="B8" s="58"/>
      <c r="C8" s="58"/>
      <c r="D8" s="58"/>
      <c r="E8" s="23" t="s">
        <v>20</v>
      </c>
      <c r="F8" s="23" t="s">
        <v>2</v>
      </c>
      <c r="G8" s="23" t="s">
        <v>14</v>
      </c>
      <c r="H8" s="23" t="s">
        <v>9</v>
      </c>
      <c r="I8" s="24" t="s">
        <v>121</v>
      </c>
      <c r="J8" s="25" t="s">
        <v>48</v>
      </c>
      <c r="K8" s="23" t="s">
        <v>10</v>
      </c>
      <c r="L8" s="26" t="s">
        <v>46</v>
      </c>
      <c r="M8" s="26" t="s">
        <v>5</v>
      </c>
      <c r="N8" s="27" t="s">
        <v>45</v>
      </c>
      <c r="O8" s="28" t="s">
        <v>47</v>
      </c>
      <c r="P8" s="23" t="s">
        <v>1</v>
      </c>
      <c r="Q8" s="23" t="s">
        <v>30</v>
      </c>
      <c r="R8" s="23" t="s">
        <v>52</v>
      </c>
      <c r="S8" s="23" t="s">
        <v>53</v>
      </c>
    </row>
    <row r="9" spans="1:19" s="19" customFormat="1" ht="65" customHeight="1" x14ac:dyDescent="0.35">
      <c r="A9" s="29">
        <v>1</v>
      </c>
      <c r="B9" s="30" t="s">
        <v>137</v>
      </c>
      <c r="C9" s="30" t="s">
        <v>138</v>
      </c>
      <c r="D9" s="30" t="s">
        <v>68</v>
      </c>
      <c r="E9" s="29" t="s">
        <v>26</v>
      </c>
      <c r="F9" s="31" t="s">
        <v>139</v>
      </c>
      <c r="G9" s="29" t="s">
        <v>140</v>
      </c>
      <c r="H9" s="29" t="s">
        <v>141</v>
      </c>
      <c r="I9" s="32">
        <f>'Promedio NC'!C4/'Promedio NC'!$C$2</f>
        <v>1.4814814814814815E-2</v>
      </c>
      <c r="J9" s="33">
        <f>Eventos!C4+Eventos!F4+Eventos!I4</f>
        <v>0</v>
      </c>
      <c r="K9" s="29" t="s">
        <v>142</v>
      </c>
      <c r="L9" s="33">
        <v>1</v>
      </c>
      <c r="M9" s="33">
        <v>3</v>
      </c>
      <c r="N9" s="32">
        <f>IF(I9&gt;=0.71,5,IF(I9&gt;=0.51,4,IF(I9&gt;=0.21,3,IF(I9&gt;0,2,1))))</f>
        <v>2</v>
      </c>
      <c r="O9" s="34">
        <v>1</v>
      </c>
      <c r="P9" s="35">
        <f>(AVERAGE(L9:M9))*(AVERAGE(N9:O9))</f>
        <v>3</v>
      </c>
      <c r="Q9" s="36" t="str">
        <f t="shared" ref="Q9:Q53" si="0">IF(P9&gt;15,"Crítico",IF(P9&gt;8,"Alto",IF(P9&gt;4,"Medio","Bajo")))</f>
        <v>Bajo</v>
      </c>
      <c r="R9" s="29" t="s">
        <v>132</v>
      </c>
      <c r="S9" s="29" t="s">
        <v>58</v>
      </c>
    </row>
    <row r="10" spans="1:19" s="19" customFormat="1" ht="65" customHeight="1" x14ac:dyDescent="0.35">
      <c r="A10" s="29">
        <v>2</v>
      </c>
      <c r="B10" s="30" t="s">
        <v>143</v>
      </c>
      <c r="C10" s="30" t="s">
        <v>144</v>
      </c>
      <c r="D10" s="30" t="s">
        <v>68</v>
      </c>
      <c r="E10" s="29" t="s">
        <v>26</v>
      </c>
      <c r="F10" s="31" t="s">
        <v>145</v>
      </c>
      <c r="G10" s="29" t="s">
        <v>140</v>
      </c>
      <c r="H10" s="29" t="s">
        <v>146</v>
      </c>
      <c r="I10" s="32">
        <f>'Promedio NC'!C5/'Promedio NC'!$C$2</f>
        <v>0</v>
      </c>
      <c r="J10" s="33">
        <f>Eventos!C5+Eventos!F5+Eventos!I5</f>
        <v>0</v>
      </c>
      <c r="K10" s="29" t="s">
        <v>41</v>
      </c>
      <c r="L10" s="33">
        <v>1</v>
      </c>
      <c r="M10" s="33">
        <v>1</v>
      </c>
      <c r="N10" s="32">
        <f t="shared" ref="N10:N53" si="1">IF(I10&gt;=0.71,5,IF(I10&gt;=0.51,4,IF(I10&gt;=0.21,3,IF(I10&gt;0,2,1))))</f>
        <v>1</v>
      </c>
      <c r="O10" s="34">
        <v>1</v>
      </c>
      <c r="P10" s="35">
        <f t="shared" ref="P10:P53" si="2">(AVERAGE(L10:M10))*(AVERAGE(N10:O10))</f>
        <v>1</v>
      </c>
      <c r="Q10" s="36" t="str">
        <f t="shared" si="0"/>
        <v>Bajo</v>
      </c>
      <c r="R10" s="29" t="s">
        <v>130</v>
      </c>
      <c r="S10" s="29" t="s">
        <v>58</v>
      </c>
    </row>
    <row r="11" spans="1:19" ht="65" customHeight="1" x14ac:dyDescent="0.35">
      <c r="A11" s="29">
        <v>3</v>
      </c>
      <c r="B11" s="30" t="s">
        <v>147</v>
      </c>
      <c r="C11" s="30" t="s">
        <v>148</v>
      </c>
      <c r="D11" s="30" t="s">
        <v>68</v>
      </c>
      <c r="E11" s="29" t="s">
        <v>39</v>
      </c>
      <c r="F11" s="37" t="s">
        <v>149</v>
      </c>
      <c r="G11" s="38" t="s">
        <v>140</v>
      </c>
      <c r="H11" s="38" t="s">
        <v>150</v>
      </c>
      <c r="I11" s="32">
        <f>'Promedio NC'!C6/'Promedio NC'!$C$2</f>
        <v>7.4074074074074077E-3</v>
      </c>
      <c r="J11" s="33">
        <f>Eventos!C6+Eventos!F6+Eventos!I6</f>
        <v>0</v>
      </c>
      <c r="K11" s="29" t="s">
        <v>41</v>
      </c>
      <c r="L11" s="33">
        <v>3</v>
      </c>
      <c r="M11" s="33">
        <v>1</v>
      </c>
      <c r="N11" s="32">
        <f t="shared" si="1"/>
        <v>2</v>
      </c>
      <c r="O11" s="34">
        <v>1</v>
      </c>
      <c r="P11" s="35">
        <f t="shared" si="2"/>
        <v>3</v>
      </c>
      <c r="Q11" s="36" t="str">
        <f t="shared" si="0"/>
        <v>Bajo</v>
      </c>
      <c r="R11" s="29" t="s">
        <v>133</v>
      </c>
      <c r="S11" s="29" t="s">
        <v>58</v>
      </c>
    </row>
    <row r="12" spans="1:19" ht="65" customHeight="1" x14ac:dyDescent="0.35">
      <c r="A12" s="29">
        <v>4</v>
      </c>
      <c r="B12" s="30" t="s">
        <v>147</v>
      </c>
      <c r="C12" s="30" t="s">
        <v>148</v>
      </c>
      <c r="D12" s="30" t="s">
        <v>68</v>
      </c>
      <c r="E12" s="29" t="s">
        <v>22</v>
      </c>
      <c r="F12" s="37" t="s">
        <v>151</v>
      </c>
      <c r="G12" s="38" t="s">
        <v>152</v>
      </c>
      <c r="H12" s="38" t="s">
        <v>153</v>
      </c>
      <c r="I12" s="32">
        <f>'Promedio NC'!C7/'Promedio NC'!$C$2</f>
        <v>0</v>
      </c>
      <c r="J12" s="33">
        <f>Eventos!C7+Eventos!F7+Eventos!I7</f>
        <v>0</v>
      </c>
      <c r="K12" s="29" t="s">
        <v>41</v>
      </c>
      <c r="L12" s="33">
        <v>5</v>
      </c>
      <c r="M12" s="33">
        <v>5</v>
      </c>
      <c r="N12" s="32">
        <f t="shared" si="1"/>
        <v>1</v>
      </c>
      <c r="O12" s="34">
        <v>1</v>
      </c>
      <c r="P12" s="35">
        <f t="shared" si="2"/>
        <v>5</v>
      </c>
      <c r="Q12" s="36" t="str">
        <f t="shared" si="0"/>
        <v>Medio</v>
      </c>
      <c r="R12" s="29" t="s">
        <v>130</v>
      </c>
      <c r="S12" s="29" t="s">
        <v>59</v>
      </c>
    </row>
    <row r="13" spans="1:19" ht="65" customHeight="1" x14ac:dyDescent="0.35">
      <c r="A13" s="29">
        <v>5</v>
      </c>
      <c r="B13" s="30" t="s">
        <v>147</v>
      </c>
      <c r="C13" s="30" t="s">
        <v>148</v>
      </c>
      <c r="D13" s="30" t="s">
        <v>68</v>
      </c>
      <c r="E13" s="29" t="s">
        <v>22</v>
      </c>
      <c r="F13" s="37" t="s">
        <v>154</v>
      </c>
      <c r="G13" s="38" t="s">
        <v>152</v>
      </c>
      <c r="H13" s="38" t="s">
        <v>153</v>
      </c>
      <c r="I13" s="32">
        <f>'Promedio NC'!C8/'Promedio NC'!$C$2</f>
        <v>0</v>
      </c>
      <c r="J13" s="33">
        <f>Eventos!C8+Eventos!F8+Eventos!I8</f>
        <v>0</v>
      </c>
      <c r="K13" s="29" t="s">
        <v>35</v>
      </c>
      <c r="L13" s="33">
        <v>5</v>
      </c>
      <c r="M13" s="33">
        <v>5</v>
      </c>
      <c r="N13" s="32">
        <f t="shared" si="1"/>
        <v>1</v>
      </c>
      <c r="O13" s="34">
        <v>1</v>
      </c>
      <c r="P13" s="35">
        <f t="shared" si="2"/>
        <v>5</v>
      </c>
      <c r="Q13" s="36" t="str">
        <f t="shared" si="0"/>
        <v>Medio</v>
      </c>
      <c r="R13" s="29" t="s">
        <v>130</v>
      </c>
      <c r="S13" s="29" t="s">
        <v>59</v>
      </c>
    </row>
    <row r="14" spans="1:19" ht="65" customHeight="1" x14ac:dyDescent="0.35">
      <c r="A14" s="29">
        <v>6</v>
      </c>
      <c r="B14" s="30" t="s">
        <v>147</v>
      </c>
      <c r="C14" s="30" t="s">
        <v>148</v>
      </c>
      <c r="D14" s="30" t="s">
        <v>68</v>
      </c>
      <c r="E14" s="29" t="s">
        <v>25</v>
      </c>
      <c r="F14" s="37" t="s">
        <v>155</v>
      </c>
      <c r="G14" s="38" t="s">
        <v>152</v>
      </c>
      <c r="H14" s="38" t="s">
        <v>153</v>
      </c>
      <c r="I14" s="32">
        <f>'Promedio NC'!C9/'Promedio NC'!$C$2</f>
        <v>0</v>
      </c>
      <c r="J14" s="33">
        <f>Eventos!C9+Eventos!F9+Eventos!I9</f>
        <v>0</v>
      </c>
      <c r="K14" s="29" t="s">
        <v>35</v>
      </c>
      <c r="L14" s="33">
        <v>5</v>
      </c>
      <c r="M14" s="33">
        <v>5</v>
      </c>
      <c r="N14" s="32">
        <f t="shared" si="1"/>
        <v>1</v>
      </c>
      <c r="O14" s="34">
        <v>1</v>
      </c>
      <c r="P14" s="35">
        <f t="shared" si="2"/>
        <v>5</v>
      </c>
      <c r="Q14" s="36" t="str">
        <f t="shared" si="0"/>
        <v>Medio</v>
      </c>
      <c r="R14" s="29" t="s">
        <v>130</v>
      </c>
      <c r="S14" s="29" t="s">
        <v>59</v>
      </c>
    </row>
    <row r="15" spans="1:19" ht="65" customHeight="1" x14ac:dyDescent="0.35">
      <c r="A15" s="29">
        <v>7</v>
      </c>
      <c r="B15" s="30" t="s">
        <v>156</v>
      </c>
      <c r="C15" s="30" t="s">
        <v>157</v>
      </c>
      <c r="D15" s="30" t="s">
        <v>68</v>
      </c>
      <c r="E15" s="29" t="s">
        <v>39</v>
      </c>
      <c r="F15" s="31" t="s">
        <v>158</v>
      </c>
      <c r="G15" s="29" t="s">
        <v>159</v>
      </c>
      <c r="H15" s="29" t="s">
        <v>160</v>
      </c>
      <c r="I15" s="32">
        <f>'Promedio NC'!C10/'Promedio NC'!$C$2</f>
        <v>0</v>
      </c>
      <c r="J15" s="33">
        <f>Eventos!C10+Eventos!F10+Eventos!I10</f>
        <v>0</v>
      </c>
      <c r="K15" s="29" t="s">
        <v>41</v>
      </c>
      <c r="L15" s="33">
        <v>2</v>
      </c>
      <c r="M15" s="33">
        <v>1</v>
      </c>
      <c r="N15" s="32">
        <f t="shared" si="1"/>
        <v>1</v>
      </c>
      <c r="O15" s="34">
        <v>1</v>
      </c>
      <c r="P15" s="35">
        <f t="shared" si="2"/>
        <v>1.5</v>
      </c>
      <c r="Q15" s="36" t="str">
        <f t="shared" si="0"/>
        <v>Bajo</v>
      </c>
      <c r="R15" s="29" t="s">
        <v>128</v>
      </c>
      <c r="S15" s="29" t="s">
        <v>59</v>
      </c>
    </row>
    <row r="16" spans="1:19" ht="65" customHeight="1" x14ac:dyDescent="0.35">
      <c r="A16" s="29">
        <v>8</v>
      </c>
      <c r="B16" s="30" t="s">
        <v>156</v>
      </c>
      <c r="C16" s="30" t="s">
        <v>157</v>
      </c>
      <c r="D16" s="30" t="s">
        <v>68</v>
      </c>
      <c r="E16" s="29" t="s">
        <v>39</v>
      </c>
      <c r="F16" s="31" t="s">
        <v>161</v>
      </c>
      <c r="G16" s="29" t="s">
        <v>159</v>
      </c>
      <c r="H16" s="29" t="s">
        <v>162</v>
      </c>
      <c r="I16" s="32">
        <f>'Promedio NC'!C11/'Promedio NC'!$C$2</f>
        <v>7.4074074074074077E-3</v>
      </c>
      <c r="J16" s="33">
        <f>Eventos!C11+Eventos!F11+Eventos!I11</f>
        <v>0</v>
      </c>
      <c r="K16" s="29" t="s">
        <v>41</v>
      </c>
      <c r="L16" s="33">
        <v>1</v>
      </c>
      <c r="M16" s="33">
        <v>1</v>
      </c>
      <c r="N16" s="32">
        <f t="shared" si="1"/>
        <v>2</v>
      </c>
      <c r="O16" s="34">
        <v>1</v>
      </c>
      <c r="P16" s="35">
        <f t="shared" si="2"/>
        <v>1.5</v>
      </c>
      <c r="Q16" s="36" t="str">
        <f t="shared" si="0"/>
        <v>Bajo</v>
      </c>
      <c r="R16" s="29" t="s">
        <v>133</v>
      </c>
      <c r="S16" s="29" t="s">
        <v>59</v>
      </c>
    </row>
    <row r="17" spans="1:19" ht="65" customHeight="1" x14ac:dyDescent="0.35">
      <c r="A17" s="29">
        <v>9</v>
      </c>
      <c r="B17" s="39" t="s">
        <v>163</v>
      </c>
      <c r="C17" s="39" t="s">
        <v>164</v>
      </c>
      <c r="D17" s="30" t="s">
        <v>68</v>
      </c>
      <c r="E17" s="29" t="s">
        <v>39</v>
      </c>
      <c r="F17" s="37" t="s">
        <v>165</v>
      </c>
      <c r="G17" s="38" t="s">
        <v>166</v>
      </c>
      <c r="H17" s="38" t="s">
        <v>167</v>
      </c>
      <c r="I17" s="32">
        <f>'Promedio NC'!C12/'Promedio NC'!$C$2</f>
        <v>3.7037037037037035E-2</v>
      </c>
      <c r="J17" s="33">
        <f>Eventos!C12+Eventos!F12+Eventos!I12</f>
        <v>0</v>
      </c>
      <c r="K17" s="29" t="s">
        <v>34</v>
      </c>
      <c r="L17" s="40">
        <v>3</v>
      </c>
      <c r="M17" s="40">
        <v>2</v>
      </c>
      <c r="N17" s="32">
        <f t="shared" si="1"/>
        <v>2</v>
      </c>
      <c r="O17" s="41">
        <v>1</v>
      </c>
      <c r="P17" s="35">
        <f t="shared" si="2"/>
        <v>3.75</v>
      </c>
      <c r="Q17" s="36" t="str">
        <f t="shared" si="0"/>
        <v>Bajo</v>
      </c>
      <c r="R17" s="29" t="s">
        <v>130</v>
      </c>
      <c r="S17" s="29" t="s">
        <v>59</v>
      </c>
    </row>
    <row r="18" spans="1:19" ht="65" customHeight="1" x14ac:dyDescent="0.35">
      <c r="A18" s="29">
        <v>10</v>
      </c>
      <c r="B18" s="30" t="s">
        <v>168</v>
      </c>
      <c r="C18" s="30" t="s">
        <v>169</v>
      </c>
      <c r="D18" s="30" t="s">
        <v>68</v>
      </c>
      <c r="E18" s="29" t="s">
        <v>39</v>
      </c>
      <c r="F18" s="37" t="s">
        <v>170</v>
      </c>
      <c r="G18" s="38" t="s">
        <v>152</v>
      </c>
      <c r="H18" s="38" t="s">
        <v>171</v>
      </c>
      <c r="I18" s="32">
        <f>'Promedio NC'!C13/'Promedio NC'!$C$2</f>
        <v>3.7037037037037035E-2</v>
      </c>
      <c r="J18" s="33">
        <f>Eventos!C13+Eventos!F13+Eventos!I13</f>
        <v>0</v>
      </c>
      <c r="K18" s="29" t="s">
        <v>41</v>
      </c>
      <c r="L18" s="33">
        <v>3</v>
      </c>
      <c r="M18" s="33">
        <v>4</v>
      </c>
      <c r="N18" s="32">
        <f t="shared" si="1"/>
        <v>2</v>
      </c>
      <c r="O18" s="34">
        <v>1</v>
      </c>
      <c r="P18" s="35">
        <f t="shared" si="2"/>
        <v>5.25</v>
      </c>
      <c r="Q18" s="36" t="str">
        <f t="shared" si="0"/>
        <v>Medio</v>
      </c>
      <c r="R18" s="29" t="s">
        <v>130</v>
      </c>
      <c r="S18" s="29" t="s">
        <v>59</v>
      </c>
    </row>
    <row r="19" spans="1:19" ht="65" customHeight="1" x14ac:dyDescent="0.35">
      <c r="A19" s="29">
        <v>11</v>
      </c>
      <c r="B19" s="30" t="s">
        <v>172</v>
      </c>
      <c r="C19" s="30" t="s">
        <v>173</v>
      </c>
      <c r="D19" s="30" t="s">
        <v>68</v>
      </c>
      <c r="E19" s="29" t="s">
        <v>39</v>
      </c>
      <c r="F19" s="37" t="s">
        <v>174</v>
      </c>
      <c r="G19" s="38" t="s">
        <v>175</v>
      </c>
      <c r="H19" s="38" t="s">
        <v>176</v>
      </c>
      <c r="I19" s="32">
        <f>'Promedio NC'!C14/'Promedio NC'!$C$2</f>
        <v>4.4444444444444446E-2</v>
      </c>
      <c r="J19" s="33">
        <f>Eventos!C14+Eventos!F14+Eventos!I14</f>
        <v>0</v>
      </c>
      <c r="K19" s="29" t="s">
        <v>34</v>
      </c>
      <c r="L19" s="33">
        <v>4</v>
      </c>
      <c r="M19" s="33">
        <v>1</v>
      </c>
      <c r="N19" s="32">
        <f t="shared" si="1"/>
        <v>2</v>
      </c>
      <c r="O19" s="34">
        <v>1</v>
      </c>
      <c r="P19" s="35">
        <f t="shared" si="2"/>
        <v>3.75</v>
      </c>
      <c r="Q19" s="36" t="str">
        <f t="shared" si="0"/>
        <v>Bajo</v>
      </c>
      <c r="R19" s="29" t="s">
        <v>128</v>
      </c>
      <c r="S19" s="29" t="s">
        <v>59</v>
      </c>
    </row>
    <row r="20" spans="1:19" ht="65" customHeight="1" x14ac:dyDescent="0.35">
      <c r="A20" s="29">
        <v>12</v>
      </c>
      <c r="B20" s="30" t="s">
        <v>177</v>
      </c>
      <c r="C20" s="30" t="s">
        <v>178</v>
      </c>
      <c r="D20" s="30" t="s">
        <v>68</v>
      </c>
      <c r="E20" s="29" t="s">
        <v>39</v>
      </c>
      <c r="F20" s="37" t="s">
        <v>179</v>
      </c>
      <c r="G20" s="38" t="s">
        <v>180</v>
      </c>
      <c r="H20" s="38" t="s">
        <v>181</v>
      </c>
      <c r="I20" s="32">
        <f>'Promedio NC'!C15/'Promedio NC'!$C$2</f>
        <v>7.4074074074074077E-3</v>
      </c>
      <c r="J20" s="33">
        <f>Eventos!C15+Eventos!F15+Eventos!I15</f>
        <v>0</v>
      </c>
      <c r="K20" s="29" t="s">
        <v>34</v>
      </c>
      <c r="L20" s="33">
        <v>5</v>
      </c>
      <c r="M20" s="33">
        <v>4</v>
      </c>
      <c r="N20" s="32">
        <f t="shared" si="1"/>
        <v>2</v>
      </c>
      <c r="O20" s="34">
        <v>1</v>
      </c>
      <c r="P20" s="35">
        <f t="shared" si="2"/>
        <v>6.75</v>
      </c>
      <c r="Q20" s="36" t="str">
        <f t="shared" si="0"/>
        <v>Medio</v>
      </c>
      <c r="R20" s="29" t="s">
        <v>252</v>
      </c>
      <c r="S20" s="29" t="s">
        <v>59</v>
      </c>
    </row>
    <row r="21" spans="1:19" ht="65" customHeight="1" x14ac:dyDescent="0.35">
      <c r="A21" s="29">
        <v>13</v>
      </c>
      <c r="B21" s="30" t="s">
        <v>182</v>
      </c>
      <c r="C21" s="30" t="s">
        <v>183</v>
      </c>
      <c r="D21" s="30" t="s">
        <v>68</v>
      </c>
      <c r="E21" s="29" t="s">
        <v>22</v>
      </c>
      <c r="F21" s="37" t="s">
        <v>184</v>
      </c>
      <c r="G21" s="38" t="s">
        <v>185</v>
      </c>
      <c r="H21" s="38" t="s">
        <v>186</v>
      </c>
      <c r="I21" s="32">
        <f>'Promedio NC'!C16/'Promedio NC'!$C$2</f>
        <v>2.9629629629629631E-2</v>
      </c>
      <c r="J21" s="33">
        <f>Eventos!C16+Eventos!F16+Eventos!I16</f>
        <v>0</v>
      </c>
      <c r="K21" s="29" t="s">
        <v>34</v>
      </c>
      <c r="L21" s="33">
        <v>1</v>
      </c>
      <c r="M21" s="33">
        <v>1</v>
      </c>
      <c r="N21" s="32">
        <f t="shared" si="1"/>
        <v>2</v>
      </c>
      <c r="O21" s="34">
        <v>1</v>
      </c>
      <c r="P21" s="35">
        <f t="shared" si="2"/>
        <v>1.5</v>
      </c>
      <c r="Q21" s="36" t="str">
        <f t="shared" si="0"/>
        <v>Bajo</v>
      </c>
      <c r="R21" s="29" t="s">
        <v>129</v>
      </c>
      <c r="S21" s="29" t="s">
        <v>59</v>
      </c>
    </row>
    <row r="22" spans="1:19" ht="96" x14ac:dyDescent="0.35">
      <c r="A22" s="29">
        <v>14</v>
      </c>
      <c r="B22" s="30" t="s">
        <v>187</v>
      </c>
      <c r="C22" s="30" t="s">
        <v>188</v>
      </c>
      <c r="D22" s="30" t="s">
        <v>68</v>
      </c>
      <c r="E22" s="29" t="s">
        <v>42</v>
      </c>
      <c r="F22" s="31" t="s">
        <v>189</v>
      </c>
      <c r="G22" s="29" t="s">
        <v>190</v>
      </c>
      <c r="H22" s="29" t="s">
        <v>191</v>
      </c>
      <c r="I22" s="32">
        <f>'Promedio NC'!C17/'Promedio NC'!$C$2</f>
        <v>7.4074074074074077E-3</v>
      </c>
      <c r="J22" s="33">
        <f>Eventos!C17+Eventos!F17+Eventos!I17</f>
        <v>1</v>
      </c>
      <c r="K22" s="29" t="s">
        <v>34</v>
      </c>
      <c r="L22" s="33">
        <v>5</v>
      </c>
      <c r="M22" s="33">
        <v>4</v>
      </c>
      <c r="N22" s="32">
        <f t="shared" si="1"/>
        <v>2</v>
      </c>
      <c r="O22" s="34">
        <v>1</v>
      </c>
      <c r="P22" s="35">
        <f t="shared" si="2"/>
        <v>6.75</v>
      </c>
      <c r="Q22" s="36" t="str">
        <f t="shared" si="0"/>
        <v>Medio</v>
      </c>
      <c r="R22" s="29" t="s">
        <v>129</v>
      </c>
      <c r="S22" s="29" t="s">
        <v>58</v>
      </c>
    </row>
    <row r="23" spans="1:19" ht="65" customHeight="1" x14ac:dyDescent="0.35">
      <c r="A23" s="29">
        <v>15</v>
      </c>
      <c r="B23" s="30" t="s">
        <v>192</v>
      </c>
      <c r="C23" s="30" t="s">
        <v>193</v>
      </c>
      <c r="D23" s="30" t="s">
        <v>68</v>
      </c>
      <c r="E23" s="29" t="s">
        <v>39</v>
      </c>
      <c r="F23" s="37" t="s">
        <v>194</v>
      </c>
      <c r="G23" s="38" t="s">
        <v>195</v>
      </c>
      <c r="H23" s="38" t="s">
        <v>196</v>
      </c>
      <c r="I23" s="32">
        <f>'Promedio NC'!C18/'Promedio NC'!$C$2</f>
        <v>0</v>
      </c>
      <c r="J23" s="33">
        <f>Eventos!C18+Eventos!F18+Eventos!I18</f>
        <v>0</v>
      </c>
      <c r="K23" s="29" t="s">
        <v>34</v>
      </c>
      <c r="L23" s="40">
        <v>4</v>
      </c>
      <c r="M23" s="40">
        <v>3</v>
      </c>
      <c r="N23" s="32">
        <f t="shared" si="1"/>
        <v>1</v>
      </c>
      <c r="O23" s="41">
        <v>1</v>
      </c>
      <c r="P23" s="35">
        <f t="shared" si="2"/>
        <v>3.5</v>
      </c>
      <c r="Q23" s="36" t="str">
        <f t="shared" si="0"/>
        <v>Bajo</v>
      </c>
      <c r="R23" s="29" t="s">
        <v>129</v>
      </c>
      <c r="S23" s="29" t="s">
        <v>59</v>
      </c>
    </row>
    <row r="24" spans="1:19" ht="116" customHeight="1" x14ac:dyDescent="0.35">
      <c r="A24" s="29">
        <v>16</v>
      </c>
      <c r="B24" s="30" t="s">
        <v>192</v>
      </c>
      <c r="C24" s="30" t="s">
        <v>193</v>
      </c>
      <c r="D24" s="30" t="s">
        <v>68</v>
      </c>
      <c r="E24" s="29" t="s">
        <v>39</v>
      </c>
      <c r="F24" s="37" t="s">
        <v>197</v>
      </c>
      <c r="G24" s="38" t="s">
        <v>198</v>
      </c>
      <c r="H24" s="38" t="s">
        <v>199</v>
      </c>
      <c r="I24" s="32">
        <f>'Promedio NC'!C19/'Promedio NC'!$C$2</f>
        <v>7.4074074074074077E-3</v>
      </c>
      <c r="J24" s="33">
        <f>Eventos!C19+Eventos!F19+Eventos!I19</f>
        <v>0</v>
      </c>
      <c r="K24" s="29" t="s">
        <v>34</v>
      </c>
      <c r="L24" s="33">
        <v>5</v>
      </c>
      <c r="M24" s="33">
        <v>3</v>
      </c>
      <c r="N24" s="32">
        <f t="shared" si="1"/>
        <v>2</v>
      </c>
      <c r="O24" s="34">
        <v>1</v>
      </c>
      <c r="P24" s="35">
        <f t="shared" si="2"/>
        <v>6</v>
      </c>
      <c r="Q24" s="36" t="str">
        <f t="shared" si="0"/>
        <v>Medio</v>
      </c>
      <c r="R24" s="29" t="s">
        <v>128</v>
      </c>
      <c r="S24" s="29" t="s">
        <v>59</v>
      </c>
    </row>
    <row r="25" spans="1:19" ht="65" customHeight="1" x14ac:dyDescent="0.35">
      <c r="A25" s="29">
        <v>17</v>
      </c>
      <c r="B25" s="30" t="s">
        <v>200</v>
      </c>
      <c r="C25" s="30" t="s">
        <v>201</v>
      </c>
      <c r="D25" s="30" t="s">
        <v>68</v>
      </c>
      <c r="E25" s="29" t="s">
        <v>39</v>
      </c>
      <c r="F25" s="31" t="s">
        <v>202</v>
      </c>
      <c r="G25" s="29" t="s">
        <v>203</v>
      </c>
      <c r="H25" s="29" t="s">
        <v>204</v>
      </c>
      <c r="I25" s="32">
        <f>'Promedio NC'!C20/'Promedio NC'!$C$2</f>
        <v>7.4074074074074077E-3</v>
      </c>
      <c r="J25" s="33">
        <f>Eventos!C20+Eventos!F20+Eventos!I20</f>
        <v>0</v>
      </c>
      <c r="K25" s="29" t="s">
        <v>34</v>
      </c>
      <c r="L25" s="33">
        <v>3</v>
      </c>
      <c r="M25" s="33">
        <v>3</v>
      </c>
      <c r="N25" s="32">
        <f t="shared" si="1"/>
        <v>2</v>
      </c>
      <c r="O25" s="34">
        <v>1</v>
      </c>
      <c r="P25" s="35">
        <f t="shared" si="2"/>
        <v>4.5</v>
      </c>
      <c r="Q25" s="36" t="str">
        <f t="shared" si="0"/>
        <v>Medio</v>
      </c>
      <c r="R25" s="29" t="s">
        <v>128</v>
      </c>
      <c r="S25" s="29" t="s">
        <v>59</v>
      </c>
    </row>
    <row r="26" spans="1:19" ht="65" customHeight="1" x14ac:dyDescent="0.35">
      <c r="A26" s="29">
        <v>18</v>
      </c>
      <c r="B26" s="30" t="s">
        <v>205</v>
      </c>
      <c r="C26" s="30" t="s">
        <v>206</v>
      </c>
      <c r="D26" s="30" t="s">
        <v>68</v>
      </c>
      <c r="E26" s="29" t="s">
        <v>39</v>
      </c>
      <c r="F26" s="37" t="s">
        <v>207</v>
      </c>
      <c r="G26" s="38" t="s">
        <v>208</v>
      </c>
      <c r="H26" s="38" t="s">
        <v>209</v>
      </c>
      <c r="I26" s="32">
        <f>'Promedio NC'!C21/'Promedio NC'!$C$2</f>
        <v>7.4074074074074077E-3</v>
      </c>
      <c r="J26" s="33">
        <f>Eventos!C21+Eventos!F21+Eventos!I21</f>
        <v>0</v>
      </c>
      <c r="K26" s="29" t="s">
        <v>34</v>
      </c>
      <c r="L26" s="40">
        <v>5</v>
      </c>
      <c r="M26" s="40">
        <v>5</v>
      </c>
      <c r="N26" s="32">
        <f t="shared" si="1"/>
        <v>2</v>
      </c>
      <c r="O26" s="41">
        <v>1</v>
      </c>
      <c r="P26" s="35">
        <f t="shared" si="2"/>
        <v>7.5</v>
      </c>
      <c r="Q26" s="36" t="str">
        <f t="shared" si="0"/>
        <v>Medio</v>
      </c>
      <c r="R26" s="29" t="s">
        <v>130</v>
      </c>
      <c r="S26" s="29" t="s">
        <v>58</v>
      </c>
    </row>
    <row r="27" spans="1:19" ht="80" x14ac:dyDescent="0.35">
      <c r="A27" s="29">
        <v>19</v>
      </c>
      <c r="B27" s="30" t="s">
        <v>210</v>
      </c>
      <c r="C27" s="30" t="s">
        <v>211</v>
      </c>
      <c r="D27" s="30" t="s">
        <v>68</v>
      </c>
      <c r="E27" s="29" t="s">
        <v>25</v>
      </c>
      <c r="F27" s="31" t="s">
        <v>212</v>
      </c>
      <c r="G27" s="29" t="s">
        <v>213</v>
      </c>
      <c r="H27" s="29" t="s">
        <v>214</v>
      </c>
      <c r="I27" s="32">
        <f>'Promedio NC'!C22/'Promedio NC'!$C$2</f>
        <v>2.2222222222222223E-2</v>
      </c>
      <c r="J27" s="33">
        <f>Eventos!C22+Eventos!F22+Eventos!I22</f>
        <v>0</v>
      </c>
      <c r="K27" s="29" t="s">
        <v>34</v>
      </c>
      <c r="L27" s="33">
        <v>5</v>
      </c>
      <c r="M27" s="33">
        <v>5</v>
      </c>
      <c r="N27" s="32">
        <f t="shared" si="1"/>
        <v>2</v>
      </c>
      <c r="O27" s="34">
        <v>1</v>
      </c>
      <c r="P27" s="35">
        <f t="shared" si="2"/>
        <v>7.5</v>
      </c>
      <c r="Q27" s="36" t="str">
        <f t="shared" si="0"/>
        <v>Medio</v>
      </c>
      <c r="R27" s="29" t="s">
        <v>129</v>
      </c>
      <c r="S27" s="29" t="s">
        <v>58</v>
      </c>
    </row>
    <row r="28" spans="1:19" ht="144" x14ac:dyDescent="0.35">
      <c r="A28" s="29">
        <v>20</v>
      </c>
      <c r="B28" s="29" t="s">
        <v>62</v>
      </c>
      <c r="C28" s="38">
        <v>8</v>
      </c>
      <c r="D28" s="38" t="s">
        <v>68</v>
      </c>
      <c r="E28" s="38" t="s">
        <v>39</v>
      </c>
      <c r="F28" s="37" t="s">
        <v>66</v>
      </c>
      <c r="G28" s="38" t="s">
        <v>76</v>
      </c>
      <c r="H28" s="38" t="s">
        <v>67</v>
      </c>
      <c r="I28" s="32">
        <f>'Promedio NC'!C23/'Promedio NC'!$C$2</f>
        <v>0</v>
      </c>
      <c r="J28" s="33">
        <f>Eventos!C23+Eventos!F23+Eventos!I23</f>
        <v>0</v>
      </c>
      <c r="K28" s="38" t="s">
        <v>41</v>
      </c>
      <c r="L28" s="40">
        <v>5</v>
      </c>
      <c r="M28" s="40">
        <v>4</v>
      </c>
      <c r="N28" s="32">
        <f>IF(I28&gt;=0.71,5,IF(I28&gt;=0.51,4,IF(I28&gt;=0.21,3,IF(I28&gt;0,2,1))))</f>
        <v>1</v>
      </c>
      <c r="O28" s="41">
        <v>1</v>
      </c>
      <c r="P28" s="42">
        <f>(AVERAGE(L28:M28))*(AVERAGE(N28:O28))</f>
        <v>4.5</v>
      </c>
      <c r="Q28" s="43" t="str">
        <f t="shared" si="0"/>
        <v>Medio</v>
      </c>
      <c r="R28" s="29" t="s">
        <v>127</v>
      </c>
      <c r="S28" s="29" t="s">
        <v>58</v>
      </c>
    </row>
    <row r="29" spans="1:19" ht="65" customHeight="1" x14ac:dyDescent="0.35">
      <c r="A29" s="29">
        <v>21</v>
      </c>
      <c r="B29" s="29" t="s">
        <v>69</v>
      </c>
      <c r="C29" s="38">
        <v>8</v>
      </c>
      <c r="D29" s="38" t="s">
        <v>68</v>
      </c>
      <c r="E29" s="38" t="s">
        <v>39</v>
      </c>
      <c r="F29" s="37" t="s">
        <v>63</v>
      </c>
      <c r="G29" s="38" t="s">
        <v>64</v>
      </c>
      <c r="H29" s="38" t="s">
        <v>65</v>
      </c>
      <c r="I29" s="32">
        <f>'Promedio NC'!C24/'Promedio NC'!$C$2</f>
        <v>8.1481481481481488E-2</v>
      </c>
      <c r="J29" s="33">
        <f>Eventos!C24+Eventos!F24+Eventos!I24</f>
        <v>0</v>
      </c>
      <c r="K29" s="38" t="s">
        <v>41</v>
      </c>
      <c r="L29" s="40">
        <v>5</v>
      </c>
      <c r="M29" s="40">
        <v>4</v>
      </c>
      <c r="N29" s="32">
        <f t="shared" ref="N29:N45" si="3">IF(I29&gt;=0.71,5,IF(I29&gt;=0.51,4,IF(I29&gt;=0.21,3,IF(I29&gt;0,2,1))))</f>
        <v>2</v>
      </c>
      <c r="O29" s="41">
        <v>1</v>
      </c>
      <c r="P29" s="42">
        <f t="shared" ref="P29:P45" si="4">(AVERAGE(L29:M29))*(AVERAGE(N29:O29))</f>
        <v>6.75</v>
      </c>
      <c r="Q29" s="43" t="str">
        <f t="shared" si="0"/>
        <v>Medio</v>
      </c>
      <c r="R29" s="29" t="s">
        <v>128</v>
      </c>
      <c r="S29" s="29" t="s">
        <v>59</v>
      </c>
    </row>
    <row r="30" spans="1:19" ht="64" x14ac:dyDescent="0.35">
      <c r="A30" s="29">
        <v>22</v>
      </c>
      <c r="B30" s="29" t="s">
        <v>60</v>
      </c>
      <c r="C30" s="38" t="s">
        <v>70</v>
      </c>
      <c r="D30" s="38" t="s">
        <v>68</v>
      </c>
      <c r="E30" s="38" t="s">
        <v>22</v>
      </c>
      <c r="F30" s="37" t="s">
        <v>103</v>
      </c>
      <c r="G30" s="38" t="s">
        <v>71</v>
      </c>
      <c r="H30" s="38" t="s">
        <v>104</v>
      </c>
      <c r="I30" s="32">
        <f>'Promedio NC'!C25/'Promedio NC'!$C$2</f>
        <v>0</v>
      </c>
      <c r="J30" s="33">
        <f>Eventos!C25+Eventos!F25+Eventos!I25</f>
        <v>0</v>
      </c>
      <c r="K30" s="38" t="s">
        <v>34</v>
      </c>
      <c r="L30" s="40">
        <v>4</v>
      </c>
      <c r="M30" s="40">
        <v>3</v>
      </c>
      <c r="N30" s="32">
        <f t="shared" si="3"/>
        <v>1</v>
      </c>
      <c r="O30" s="41">
        <v>1</v>
      </c>
      <c r="P30" s="42">
        <f t="shared" si="4"/>
        <v>3.5</v>
      </c>
      <c r="Q30" s="43" t="str">
        <f t="shared" si="0"/>
        <v>Bajo</v>
      </c>
      <c r="R30" s="29" t="s">
        <v>128</v>
      </c>
      <c r="S30" s="29" t="s">
        <v>59</v>
      </c>
    </row>
    <row r="31" spans="1:19" ht="65" customHeight="1" x14ac:dyDescent="0.35">
      <c r="A31" s="29">
        <v>23</v>
      </c>
      <c r="B31" s="29" t="s">
        <v>78</v>
      </c>
      <c r="C31" s="38" t="s">
        <v>75</v>
      </c>
      <c r="D31" s="38" t="s">
        <v>68</v>
      </c>
      <c r="E31" s="38" t="s">
        <v>39</v>
      </c>
      <c r="F31" s="37" t="s">
        <v>122</v>
      </c>
      <c r="G31" s="38" t="s">
        <v>76</v>
      </c>
      <c r="H31" s="38" t="s">
        <v>72</v>
      </c>
      <c r="I31" s="32">
        <f>'Promedio NC'!C26/'Promedio NC'!$C$2</f>
        <v>1.4814814814814815E-2</v>
      </c>
      <c r="J31" s="33">
        <f>Eventos!C26+Eventos!F26+Eventos!I26</f>
        <v>0</v>
      </c>
      <c r="K31" s="38" t="s">
        <v>34</v>
      </c>
      <c r="L31" s="40">
        <v>5</v>
      </c>
      <c r="M31" s="40">
        <v>3</v>
      </c>
      <c r="N31" s="32">
        <f t="shared" si="3"/>
        <v>2</v>
      </c>
      <c r="O31" s="41">
        <v>1</v>
      </c>
      <c r="P31" s="42">
        <f t="shared" si="4"/>
        <v>6</v>
      </c>
      <c r="Q31" s="43" t="str">
        <f t="shared" si="0"/>
        <v>Medio</v>
      </c>
      <c r="R31" s="29" t="s">
        <v>128</v>
      </c>
      <c r="S31" s="29" t="s">
        <v>59</v>
      </c>
    </row>
    <row r="32" spans="1:19" ht="112" x14ac:dyDescent="0.35">
      <c r="A32" s="29">
        <v>24</v>
      </c>
      <c r="B32" s="29" t="s">
        <v>78</v>
      </c>
      <c r="C32" s="38" t="s">
        <v>75</v>
      </c>
      <c r="D32" s="38" t="s">
        <v>68</v>
      </c>
      <c r="E32" s="38" t="s">
        <v>39</v>
      </c>
      <c r="F32" s="37" t="s">
        <v>105</v>
      </c>
      <c r="G32" s="38" t="s">
        <v>77</v>
      </c>
      <c r="H32" s="38" t="s">
        <v>106</v>
      </c>
      <c r="I32" s="32">
        <f>'Promedio NC'!C27/'Promedio NC'!$C$2</f>
        <v>7.4074074074074077E-3</v>
      </c>
      <c r="J32" s="33">
        <f>Eventos!C27+Eventos!F27+Eventos!I27</f>
        <v>0</v>
      </c>
      <c r="K32" s="38" t="s">
        <v>34</v>
      </c>
      <c r="L32" s="40">
        <v>5</v>
      </c>
      <c r="M32" s="40">
        <v>5</v>
      </c>
      <c r="N32" s="32">
        <f t="shared" si="3"/>
        <v>2</v>
      </c>
      <c r="O32" s="41">
        <v>1</v>
      </c>
      <c r="P32" s="42">
        <f t="shared" si="4"/>
        <v>7.5</v>
      </c>
      <c r="Q32" s="43" t="str">
        <f t="shared" si="0"/>
        <v>Medio</v>
      </c>
      <c r="R32" s="29" t="s">
        <v>254</v>
      </c>
      <c r="S32" s="29" t="s">
        <v>59</v>
      </c>
    </row>
    <row r="33" spans="1:19" ht="80" x14ac:dyDescent="0.35">
      <c r="A33" s="29">
        <v>25</v>
      </c>
      <c r="B33" s="29" t="s">
        <v>78</v>
      </c>
      <c r="C33" s="38" t="s">
        <v>75</v>
      </c>
      <c r="D33" s="38" t="s">
        <v>68</v>
      </c>
      <c r="E33" s="38" t="s">
        <v>42</v>
      </c>
      <c r="F33" s="37" t="s">
        <v>73</v>
      </c>
      <c r="G33" s="38" t="s">
        <v>77</v>
      </c>
      <c r="H33" s="38" t="s">
        <v>107</v>
      </c>
      <c r="I33" s="32">
        <f>'Promedio NC'!C28/'Promedio NC'!$C$2</f>
        <v>7.4074074074074077E-3</v>
      </c>
      <c r="J33" s="33">
        <f>Eventos!C28+Eventos!F28+Eventos!I28</f>
        <v>0</v>
      </c>
      <c r="K33" s="38" t="s">
        <v>34</v>
      </c>
      <c r="L33" s="40">
        <v>5</v>
      </c>
      <c r="M33" s="40">
        <v>5</v>
      </c>
      <c r="N33" s="32">
        <f t="shared" si="3"/>
        <v>2</v>
      </c>
      <c r="O33" s="41">
        <v>1</v>
      </c>
      <c r="P33" s="42">
        <f t="shared" si="4"/>
        <v>7.5</v>
      </c>
      <c r="Q33" s="43" t="str">
        <f t="shared" si="0"/>
        <v>Medio</v>
      </c>
      <c r="R33" s="29" t="s">
        <v>130</v>
      </c>
      <c r="S33" s="29" t="s">
        <v>59</v>
      </c>
    </row>
    <row r="34" spans="1:19" ht="65" customHeight="1" x14ac:dyDescent="0.35">
      <c r="A34" s="29">
        <v>26</v>
      </c>
      <c r="B34" s="29" t="s">
        <v>78</v>
      </c>
      <c r="C34" s="38" t="s">
        <v>75</v>
      </c>
      <c r="D34" s="38" t="s">
        <v>68</v>
      </c>
      <c r="E34" s="38" t="s">
        <v>39</v>
      </c>
      <c r="F34" s="37" t="s">
        <v>108</v>
      </c>
      <c r="G34" s="38" t="s">
        <v>77</v>
      </c>
      <c r="H34" s="38" t="s">
        <v>74</v>
      </c>
      <c r="I34" s="32">
        <f>'Promedio NC'!C29/'Promedio NC'!$C$2</f>
        <v>1.4814814814814815E-2</v>
      </c>
      <c r="J34" s="33">
        <f>Eventos!C29+Eventos!F29+Eventos!I29</f>
        <v>0</v>
      </c>
      <c r="K34" s="38" t="s">
        <v>34</v>
      </c>
      <c r="L34" s="40">
        <v>4</v>
      </c>
      <c r="M34" s="40">
        <v>3</v>
      </c>
      <c r="N34" s="32">
        <f t="shared" si="3"/>
        <v>2</v>
      </c>
      <c r="O34" s="41">
        <v>1</v>
      </c>
      <c r="P34" s="42">
        <f t="shared" si="4"/>
        <v>5.25</v>
      </c>
      <c r="Q34" s="43" t="str">
        <f t="shared" si="0"/>
        <v>Medio</v>
      </c>
      <c r="R34" s="29" t="s">
        <v>129</v>
      </c>
      <c r="S34" s="29" t="s">
        <v>59</v>
      </c>
    </row>
    <row r="35" spans="1:19" ht="65" customHeight="1" x14ac:dyDescent="0.35">
      <c r="A35" s="29">
        <v>27</v>
      </c>
      <c r="B35" s="29" t="s">
        <v>109</v>
      </c>
      <c r="C35" s="38" t="s">
        <v>123</v>
      </c>
      <c r="D35" s="38" t="s">
        <v>68</v>
      </c>
      <c r="E35" s="38" t="s">
        <v>39</v>
      </c>
      <c r="F35" s="37" t="s">
        <v>110</v>
      </c>
      <c r="G35" s="38" t="s">
        <v>76</v>
      </c>
      <c r="H35" s="38" t="s">
        <v>255</v>
      </c>
      <c r="I35" s="32">
        <f>'Promedio NC'!C30/'Promedio NC'!$C$2</f>
        <v>1.4814814814814815E-2</v>
      </c>
      <c r="J35" s="33">
        <f>Eventos!C30+Eventos!F30+Eventos!I30</f>
        <v>0</v>
      </c>
      <c r="K35" s="38" t="s">
        <v>34</v>
      </c>
      <c r="L35" s="40">
        <v>5</v>
      </c>
      <c r="M35" s="40">
        <v>5</v>
      </c>
      <c r="N35" s="32">
        <f t="shared" si="3"/>
        <v>2</v>
      </c>
      <c r="O35" s="41">
        <v>1</v>
      </c>
      <c r="P35" s="42">
        <f t="shared" si="4"/>
        <v>7.5</v>
      </c>
      <c r="Q35" s="43" t="str">
        <f t="shared" si="0"/>
        <v>Medio</v>
      </c>
      <c r="R35" s="29" t="s">
        <v>127</v>
      </c>
      <c r="S35" s="29" t="s">
        <v>59</v>
      </c>
    </row>
    <row r="36" spans="1:19" ht="65" customHeight="1" x14ac:dyDescent="0.35">
      <c r="A36" s="29">
        <v>28</v>
      </c>
      <c r="B36" s="29" t="s">
        <v>109</v>
      </c>
      <c r="C36" s="38" t="s">
        <v>124</v>
      </c>
      <c r="D36" s="38" t="s">
        <v>68</v>
      </c>
      <c r="E36" s="38" t="s">
        <v>42</v>
      </c>
      <c r="F36" s="37" t="s">
        <v>111</v>
      </c>
      <c r="G36" s="38" t="s">
        <v>112</v>
      </c>
      <c r="H36" s="38" t="s">
        <v>113</v>
      </c>
      <c r="I36" s="32">
        <f>'Promedio NC'!C31/'Promedio NC'!$C$2</f>
        <v>1.4814814814814815E-2</v>
      </c>
      <c r="J36" s="33">
        <f>Eventos!C31+Eventos!F31+Eventos!I31</f>
        <v>0</v>
      </c>
      <c r="K36" s="38" t="s">
        <v>34</v>
      </c>
      <c r="L36" s="40">
        <v>4</v>
      </c>
      <c r="M36" s="40">
        <v>4</v>
      </c>
      <c r="N36" s="32">
        <f t="shared" si="3"/>
        <v>2</v>
      </c>
      <c r="O36" s="41">
        <v>1</v>
      </c>
      <c r="P36" s="42">
        <f t="shared" si="4"/>
        <v>6</v>
      </c>
      <c r="Q36" s="43" t="str">
        <f t="shared" si="0"/>
        <v>Medio</v>
      </c>
      <c r="R36" s="29" t="s">
        <v>129</v>
      </c>
      <c r="S36" s="29" t="s">
        <v>59</v>
      </c>
    </row>
    <row r="37" spans="1:19" ht="65" customHeight="1" x14ac:dyDescent="0.35">
      <c r="A37" s="29">
        <v>29</v>
      </c>
      <c r="B37" s="29" t="s">
        <v>109</v>
      </c>
      <c r="C37" s="38" t="s">
        <v>125</v>
      </c>
      <c r="D37" s="38" t="s">
        <v>68</v>
      </c>
      <c r="E37" s="38" t="s">
        <v>42</v>
      </c>
      <c r="F37" s="37" t="s">
        <v>114</v>
      </c>
      <c r="G37" s="38" t="s">
        <v>112</v>
      </c>
      <c r="H37" s="38" t="s">
        <v>115</v>
      </c>
      <c r="I37" s="32">
        <f>'Promedio NC'!C32/'Promedio NC'!$C$2</f>
        <v>1.4814814814814815E-2</v>
      </c>
      <c r="J37" s="33">
        <f>Eventos!C32+Eventos!F32+Eventos!I32</f>
        <v>0</v>
      </c>
      <c r="K37" s="38" t="s">
        <v>34</v>
      </c>
      <c r="L37" s="40">
        <v>1</v>
      </c>
      <c r="M37" s="40">
        <v>1</v>
      </c>
      <c r="N37" s="32">
        <f t="shared" si="3"/>
        <v>2</v>
      </c>
      <c r="O37" s="41">
        <v>1</v>
      </c>
      <c r="P37" s="42">
        <f t="shared" si="4"/>
        <v>1.5</v>
      </c>
      <c r="Q37" s="43" t="str">
        <f t="shared" si="0"/>
        <v>Bajo</v>
      </c>
      <c r="R37" s="29" t="s">
        <v>128</v>
      </c>
      <c r="S37" s="29" t="s">
        <v>59</v>
      </c>
    </row>
    <row r="38" spans="1:19" ht="65" customHeight="1" x14ac:dyDescent="0.35">
      <c r="A38" s="29">
        <v>30</v>
      </c>
      <c r="B38" s="29" t="s">
        <v>109</v>
      </c>
      <c r="C38" s="38" t="s">
        <v>126</v>
      </c>
      <c r="D38" s="38" t="s">
        <v>68</v>
      </c>
      <c r="E38" s="38" t="s">
        <v>39</v>
      </c>
      <c r="F38" s="37" t="s">
        <v>79</v>
      </c>
      <c r="G38" s="38" t="s">
        <v>112</v>
      </c>
      <c r="H38" s="38" t="s">
        <v>80</v>
      </c>
      <c r="I38" s="32">
        <f>'Promedio NC'!C33/'Promedio NC'!$C$2</f>
        <v>0</v>
      </c>
      <c r="J38" s="33">
        <f>Eventos!C33+Eventos!F33+Eventos!I33</f>
        <v>0</v>
      </c>
      <c r="K38" s="38" t="s">
        <v>34</v>
      </c>
      <c r="L38" s="40">
        <v>5</v>
      </c>
      <c r="M38" s="40">
        <v>3</v>
      </c>
      <c r="N38" s="32">
        <f t="shared" si="3"/>
        <v>1</v>
      </c>
      <c r="O38" s="41">
        <v>1</v>
      </c>
      <c r="P38" s="42">
        <f t="shared" si="4"/>
        <v>4</v>
      </c>
      <c r="Q38" s="43" t="str">
        <f t="shared" si="0"/>
        <v>Bajo</v>
      </c>
      <c r="R38" s="29" t="s">
        <v>128</v>
      </c>
      <c r="S38" s="29" t="s">
        <v>59</v>
      </c>
    </row>
    <row r="39" spans="1:19" ht="65" customHeight="1" x14ac:dyDescent="0.35">
      <c r="A39" s="29">
        <v>31</v>
      </c>
      <c r="B39" s="38" t="s">
        <v>81</v>
      </c>
      <c r="C39" s="38" t="s">
        <v>82</v>
      </c>
      <c r="D39" s="38" t="s">
        <v>68</v>
      </c>
      <c r="E39" s="38" t="s">
        <v>39</v>
      </c>
      <c r="F39" s="37" t="s">
        <v>83</v>
      </c>
      <c r="G39" s="38" t="s">
        <v>116</v>
      </c>
      <c r="H39" s="38" t="s">
        <v>84</v>
      </c>
      <c r="I39" s="32">
        <f>'Promedio NC'!C34/'Promedio NC'!$C$2</f>
        <v>2.2222222222222223E-2</v>
      </c>
      <c r="J39" s="33">
        <f>Eventos!C34+Eventos!F34+Eventos!I34</f>
        <v>1</v>
      </c>
      <c r="K39" s="38" t="s">
        <v>34</v>
      </c>
      <c r="L39" s="40">
        <v>5</v>
      </c>
      <c r="M39" s="40">
        <v>4</v>
      </c>
      <c r="N39" s="32">
        <f t="shared" si="3"/>
        <v>2</v>
      </c>
      <c r="O39" s="41">
        <v>1</v>
      </c>
      <c r="P39" s="42">
        <f t="shared" si="4"/>
        <v>6.75</v>
      </c>
      <c r="Q39" s="43" t="str">
        <f t="shared" si="0"/>
        <v>Medio</v>
      </c>
      <c r="R39" s="29" t="s">
        <v>128</v>
      </c>
      <c r="S39" s="29" t="s">
        <v>59</v>
      </c>
    </row>
    <row r="40" spans="1:19" ht="65" customHeight="1" x14ac:dyDescent="0.35">
      <c r="A40" s="29">
        <v>32</v>
      </c>
      <c r="B40" s="38" t="s">
        <v>81</v>
      </c>
      <c r="C40" s="38" t="s">
        <v>82</v>
      </c>
      <c r="D40" s="38" t="s">
        <v>68</v>
      </c>
      <c r="E40" s="38" t="s">
        <v>23</v>
      </c>
      <c r="F40" s="37" t="s">
        <v>83</v>
      </c>
      <c r="G40" s="38" t="s">
        <v>116</v>
      </c>
      <c r="H40" s="38" t="s">
        <v>117</v>
      </c>
      <c r="I40" s="32">
        <f>'Promedio NC'!C35/'Promedio NC'!$C$2</f>
        <v>7.4074074074074077E-3</v>
      </c>
      <c r="J40" s="33">
        <f>Eventos!C35+Eventos!F35+Eventos!I35</f>
        <v>1</v>
      </c>
      <c r="K40" s="38" t="s">
        <v>34</v>
      </c>
      <c r="L40" s="40">
        <v>5</v>
      </c>
      <c r="M40" s="40">
        <v>4</v>
      </c>
      <c r="N40" s="32">
        <f t="shared" si="3"/>
        <v>2</v>
      </c>
      <c r="O40" s="41">
        <v>1</v>
      </c>
      <c r="P40" s="42">
        <f t="shared" si="4"/>
        <v>6.75</v>
      </c>
      <c r="Q40" s="43" t="str">
        <f t="shared" si="0"/>
        <v>Medio</v>
      </c>
      <c r="R40" s="29" t="s">
        <v>128</v>
      </c>
      <c r="S40" s="29" t="s">
        <v>59</v>
      </c>
    </row>
    <row r="41" spans="1:19" ht="80" x14ac:dyDescent="0.35">
      <c r="A41" s="29">
        <v>33</v>
      </c>
      <c r="B41" s="38" t="s">
        <v>85</v>
      </c>
      <c r="C41" s="38" t="s">
        <v>86</v>
      </c>
      <c r="D41" s="38" t="s">
        <v>68</v>
      </c>
      <c r="E41" s="38" t="s">
        <v>39</v>
      </c>
      <c r="F41" s="37" t="s">
        <v>118</v>
      </c>
      <c r="G41" s="38" t="s">
        <v>87</v>
      </c>
      <c r="H41" s="38" t="s">
        <v>119</v>
      </c>
      <c r="I41" s="32">
        <f>'Promedio NC'!C36/'Promedio NC'!$C$2</f>
        <v>2.9629629629629631E-2</v>
      </c>
      <c r="J41" s="33">
        <f>Eventos!C36+Eventos!F36+Eventos!I36</f>
        <v>0</v>
      </c>
      <c r="K41" s="38" t="s">
        <v>34</v>
      </c>
      <c r="L41" s="40">
        <v>3</v>
      </c>
      <c r="M41" s="40">
        <v>3</v>
      </c>
      <c r="N41" s="32">
        <f t="shared" si="3"/>
        <v>2</v>
      </c>
      <c r="O41" s="41">
        <v>1</v>
      </c>
      <c r="P41" s="42">
        <f t="shared" si="4"/>
        <v>4.5</v>
      </c>
      <c r="Q41" s="43" t="str">
        <f t="shared" si="0"/>
        <v>Medio</v>
      </c>
      <c r="R41" s="29" t="s">
        <v>128</v>
      </c>
      <c r="S41" s="29" t="s">
        <v>58</v>
      </c>
    </row>
    <row r="42" spans="1:19" ht="96" x14ac:dyDescent="0.35">
      <c r="A42" s="29">
        <v>34</v>
      </c>
      <c r="B42" s="38" t="s">
        <v>88</v>
      </c>
      <c r="C42" s="38" t="s">
        <v>89</v>
      </c>
      <c r="D42" s="38" t="s">
        <v>68</v>
      </c>
      <c r="E42" s="38" t="s">
        <v>39</v>
      </c>
      <c r="F42" s="37" t="s">
        <v>90</v>
      </c>
      <c r="G42" s="38" t="s">
        <v>116</v>
      </c>
      <c r="H42" s="38" t="s">
        <v>120</v>
      </c>
      <c r="I42" s="32">
        <f>'Promedio NC'!C37/'Promedio NC'!$C$2</f>
        <v>5.9259259259259262E-2</v>
      </c>
      <c r="J42" s="33">
        <f>Eventos!C37+Eventos!F37+Eventos!I37</f>
        <v>0</v>
      </c>
      <c r="K42" s="38" t="s">
        <v>34</v>
      </c>
      <c r="L42" s="40">
        <v>3</v>
      </c>
      <c r="M42" s="40">
        <v>3</v>
      </c>
      <c r="N42" s="32">
        <f t="shared" si="3"/>
        <v>2</v>
      </c>
      <c r="O42" s="41">
        <v>1</v>
      </c>
      <c r="P42" s="42">
        <f t="shared" si="4"/>
        <v>4.5</v>
      </c>
      <c r="Q42" s="43" t="str">
        <f t="shared" si="0"/>
        <v>Medio</v>
      </c>
      <c r="R42" s="29" t="s">
        <v>128</v>
      </c>
      <c r="S42" s="29" t="s">
        <v>59</v>
      </c>
    </row>
    <row r="43" spans="1:19" ht="65" customHeight="1" x14ac:dyDescent="0.35">
      <c r="A43" s="29">
        <v>35</v>
      </c>
      <c r="B43" s="38" t="s">
        <v>97</v>
      </c>
      <c r="C43" s="38" t="s">
        <v>98</v>
      </c>
      <c r="D43" s="38" t="s">
        <v>68</v>
      </c>
      <c r="E43" s="38" t="s">
        <v>22</v>
      </c>
      <c r="F43" s="37" t="s">
        <v>94</v>
      </c>
      <c r="G43" s="38" t="s">
        <v>95</v>
      </c>
      <c r="H43" s="38" t="s">
        <v>96</v>
      </c>
      <c r="I43" s="32">
        <f>'Promedio NC'!C38/'Promedio NC'!$C$2</f>
        <v>1.4814814814814815E-2</v>
      </c>
      <c r="J43" s="33">
        <f>Eventos!C38+Eventos!F38+Eventos!I38</f>
        <v>0</v>
      </c>
      <c r="K43" s="38" t="s">
        <v>35</v>
      </c>
      <c r="L43" s="40">
        <v>3</v>
      </c>
      <c r="M43" s="40">
        <v>3</v>
      </c>
      <c r="N43" s="32">
        <f t="shared" si="3"/>
        <v>2</v>
      </c>
      <c r="O43" s="41">
        <v>1</v>
      </c>
      <c r="P43" s="42">
        <f t="shared" si="4"/>
        <v>4.5</v>
      </c>
      <c r="Q43" s="43" t="str">
        <f t="shared" si="0"/>
        <v>Medio</v>
      </c>
      <c r="R43" s="29" t="s">
        <v>128</v>
      </c>
      <c r="S43" s="29" t="s">
        <v>59</v>
      </c>
    </row>
    <row r="44" spans="1:19" ht="65" customHeight="1" x14ac:dyDescent="0.35">
      <c r="A44" s="29">
        <v>36</v>
      </c>
      <c r="B44" s="38" t="s">
        <v>101</v>
      </c>
      <c r="C44" s="38" t="s">
        <v>99</v>
      </c>
      <c r="D44" s="38" t="s">
        <v>68</v>
      </c>
      <c r="E44" s="38" t="s">
        <v>39</v>
      </c>
      <c r="F44" s="37" t="s">
        <v>91</v>
      </c>
      <c r="G44" s="38" t="s">
        <v>92</v>
      </c>
      <c r="H44" s="38" t="s">
        <v>93</v>
      </c>
      <c r="I44" s="32">
        <f>'Promedio NC'!C39/'Promedio NC'!$C$2</f>
        <v>0.13333333333333333</v>
      </c>
      <c r="J44" s="33">
        <f>Eventos!C39+Eventos!F39+Eventos!I39</f>
        <v>0</v>
      </c>
      <c r="K44" s="38" t="s">
        <v>34</v>
      </c>
      <c r="L44" s="40">
        <v>3</v>
      </c>
      <c r="M44" s="40">
        <v>3</v>
      </c>
      <c r="N44" s="32">
        <f t="shared" si="3"/>
        <v>2</v>
      </c>
      <c r="O44" s="41">
        <v>1</v>
      </c>
      <c r="P44" s="42">
        <f t="shared" si="4"/>
        <v>4.5</v>
      </c>
      <c r="Q44" s="43" t="str">
        <f t="shared" si="0"/>
        <v>Medio</v>
      </c>
      <c r="R44" s="29" t="s">
        <v>128</v>
      </c>
      <c r="S44" s="29" t="s">
        <v>59</v>
      </c>
    </row>
    <row r="45" spans="1:19" ht="112" x14ac:dyDescent="0.35">
      <c r="A45" s="29">
        <v>37</v>
      </c>
      <c r="B45" s="38" t="s">
        <v>102</v>
      </c>
      <c r="C45" s="38" t="s">
        <v>100</v>
      </c>
      <c r="D45" s="38" t="s">
        <v>68</v>
      </c>
      <c r="E45" s="38" t="s">
        <v>39</v>
      </c>
      <c r="F45" s="37" t="s">
        <v>91</v>
      </c>
      <c r="G45" s="38" t="s">
        <v>92</v>
      </c>
      <c r="H45" s="38" t="s">
        <v>93</v>
      </c>
      <c r="I45" s="32">
        <f>'Promedio NC'!C40/'Promedio NC'!$C$2</f>
        <v>6.6666666666666666E-2</v>
      </c>
      <c r="J45" s="33">
        <f>Eventos!C40+Eventos!F40+Eventos!I40</f>
        <v>0</v>
      </c>
      <c r="K45" s="38" t="s">
        <v>34</v>
      </c>
      <c r="L45" s="40">
        <v>3</v>
      </c>
      <c r="M45" s="40">
        <v>3</v>
      </c>
      <c r="N45" s="32">
        <f t="shared" si="3"/>
        <v>2</v>
      </c>
      <c r="O45" s="41">
        <v>1</v>
      </c>
      <c r="P45" s="42">
        <f t="shared" si="4"/>
        <v>4.5</v>
      </c>
      <c r="Q45" s="43" t="str">
        <f t="shared" si="0"/>
        <v>Medio</v>
      </c>
      <c r="R45" s="29" t="s">
        <v>128</v>
      </c>
      <c r="S45" s="29" t="s">
        <v>58</v>
      </c>
    </row>
    <row r="46" spans="1:19" ht="65" customHeight="1" x14ac:dyDescent="0.35">
      <c r="A46" s="29">
        <v>38</v>
      </c>
      <c r="B46" s="30" t="s">
        <v>215</v>
      </c>
      <c r="C46" s="30" t="s">
        <v>216</v>
      </c>
      <c r="D46" s="30" t="s">
        <v>68</v>
      </c>
      <c r="E46" s="29" t="s">
        <v>39</v>
      </c>
      <c r="F46" s="37" t="s">
        <v>217</v>
      </c>
      <c r="G46" s="38" t="s">
        <v>218</v>
      </c>
      <c r="H46" s="38" t="s">
        <v>219</v>
      </c>
      <c r="I46" s="32">
        <f>'Promedio NC'!C41/'Promedio NC'!$C$2</f>
        <v>7.4074074074074077E-3</v>
      </c>
      <c r="J46" s="33">
        <f>Eventos!C41+Eventos!F41+Eventos!I41</f>
        <v>0</v>
      </c>
      <c r="K46" s="38" t="s">
        <v>34</v>
      </c>
      <c r="L46" s="40">
        <v>2</v>
      </c>
      <c r="M46" s="40">
        <v>1</v>
      </c>
      <c r="N46" s="32">
        <f t="shared" si="1"/>
        <v>2</v>
      </c>
      <c r="O46" s="41">
        <v>1</v>
      </c>
      <c r="P46" s="35">
        <f t="shared" si="2"/>
        <v>2.25</v>
      </c>
      <c r="Q46" s="36" t="str">
        <f t="shared" si="0"/>
        <v>Bajo</v>
      </c>
      <c r="R46" s="29" t="s">
        <v>127</v>
      </c>
      <c r="S46" s="29" t="s">
        <v>59</v>
      </c>
    </row>
    <row r="47" spans="1:19" ht="80" x14ac:dyDescent="0.35">
      <c r="A47" s="29">
        <v>39</v>
      </c>
      <c r="B47" s="30" t="s">
        <v>220</v>
      </c>
      <c r="C47" s="30" t="s">
        <v>221</v>
      </c>
      <c r="D47" s="30" t="s">
        <v>68</v>
      </c>
      <c r="E47" s="29" t="s">
        <v>39</v>
      </c>
      <c r="F47" s="44" t="s">
        <v>222</v>
      </c>
      <c r="G47" s="38" t="s">
        <v>223</v>
      </c>
      <c r="H47" s="38" t="s">
        <v>224</v>
      </c>
      <c r="I47" s="32">
        <f>'Promedio NC'!C42/'Promedio NC'!$C$2</f>
        <v>7.407407407407407E-2</v>
      </c>
      <c r="J47" s="33">
        <f>Eventos!C42+Eventos!F42+Eventos!I42</f>
        <v>0</v>
      </c>
      <c r="K47" s="38" t="s">
        <v>34</v>
      </c>
      <c r="L47" s="45">
        <v>3</v>
      </c>
      <c r="M47" s="45">
        <v>1</v>
      </c>
      <c r="N47" s="32">
        <f t="shared" si="1"/>
        <v>2</v>
      </c>
      <c r="O47" s="46">
        <v>1</v>
      </c>
      <c r="P47" s="35">
        <f t="shared" si="2"/>
        <v>3</v>
      </c>
      <c r="Q47" s="36" t="str">
        <f t="shared" si="0"/>
        <v>Bajo</v>
      </c>
      <c r="R47" s="29" t="s">
        <v>127</v>
      </c>
      <c r="S47" s="29" t="s">
        <v>59</v>
      </c>
    </row>
    <row r="48" spans="1:19" ht="65" customHeight="1" x14ac:dyDescent="0.35">
      <c r="A48" s="29">
        <v>40</v>
      </c>
      <c r="B48" s="30" t="s">
        <v>225</v>
      </c>
      <c r="C48" s="30" t="s">
        <v>226</v>
      </c>
      <c r="D48" s="30" t="s">
        <v>68</v>
      </c>
      <c r="E48" s="29" t="s">
        <v>39</v>
      </c>
      <c r="F48" s="37" t="s">
        <v>227</v>
      </c>
      <c r="G48" s="38" t="s">
        <v>228</v>
      </c>
      <c r="H48" s="38" t="s">
        <v>229</v>
      </c>
      <c r="I48" s="32">
        <f>'Promedio NC'!C43/'Promedio NC'!$C$2</f>
        <v>0</v>
      </c>
      <c r="J48" s="33">
        <f>Eventos!C43+Eventos!F43+Eventos!I43</f>
        <v>0</v>
      </c>
      <c r="K48" s="38" t="s">
        <v>34</v>
      </c>
      <c r="L48" s="40">
        <v>3</v>
      </c>
      <c r="M48" s="40">
        <v>1</v>
      </c>
      <c r="N48" s="32">
        <f t="shared" si="1"/>
        <v>1</v>
      </c>
      <c r="O48" s="41">
        <v>1</v>
      </c>
      <c r="P48" s="35">
        <f t="shared" si="2"/>
        <v>2</v>
      </c>
      <c r="Q48" s="36" t="str">
        <f t="shared" si="0"/>
        <v>Bajo</v>
      </c>
      <c r="R48" s="29" t="s">
        <v>127</v>
      </c>
      <c r="S48" s="29" t="s">
        <v>58</v>
      </c>
    </row>
    <row r="49" spans="1:19" ht="80" x14ac:dyDescent="0.35">
      <c r="A49" s="29">
        <v>41</v>
      </c>
      <c r="B49" s="30" t="s">
        <v>230</v>
      </c>
      <c r="C49" s="30" t="s">
        <v>231</v>
      </c>
      <c r="D49" s="30" t="s">
        <v>68</v>
      </c>
      <c r="E49" s="29" t="s">
        <v>39</v>
      </c>
      <c r="F49" s="37" t="s">
        <v>194</v>
      </c>
      <c r="G49" s="38" t="s">
        <v>232</v>
      </c>
      <c r="H49" s="38" t="s">
        <v>196</v>
      </c>
      <c r="I49" s="32">
        <f>'Promedio NC'!C44/'Promedio NC'!$C$2</f>
        <v>5.185185185185185E-2</v>
      </c>
      <c r="J49" s="33">
        <f>Eventos!C44+Eventos!F44+Eventos!I44</f>
        <v>0</v>
      </c>
      <c r="K49" s="38" t="s">
        <v>34</v>
      </c>
      <c r="L49" s="40">
        <v>5</v>
      </c>
      <c r="M49" s="40">
        <v>4</v>
      </c>
      <c r="N49" s="32">
        <f t="shared" si="1"/>
        <v>2</v>
      </c>
      <c r="O49" s="41">
        <v>1</v>
      </c>
      <c r="P49" s="35">
        <f t="shared" si="2"/>
        <v>6.75</v>
      </c>
      <c r="Q49" s="36" t="str">
        <f t="shared" si="0"/>
        <v>Medio</v>
      </c>
      <c r="R49" s="29" t="s">
        <v>128</v>
      </c>
      <c r="S49" s="29" t="s">
        <v>59</v>
      </c>
    </row>
    <row r="50" spans="1:19" ht="65" customHeight="1" x14ac:dyDescent="0.35">
      <c r="A50" s="29">
        <v>42</v>
      </c>
      <c r="B50" s="39" t="s">
        <v>233</v>
      </c>
      <c r="C50" s="30" t="s">
        <v>234</v>
      </c>
      <c r="D50" s="30" t="s">
        <v>68</v>
      </c>
      <c r="E50" s="29" t="s">
        <v>39</v>
      </c>
      <c r="F50" s="37" t="s">
        <v>235</v>
      </c>
      <c r="G50" s="38" t="s">
        <v>236</v>
      </c>
      <c r="H50" s="38" t="s">
        <v>237</v>
      </c>
      <c r="I50" s="32">
        <f>'Promedio NC'!C45/'Promedio NC'!$C$2</f>
        <v>4.4444444444444446E-2</v>
      </c>
      <c r="J50" s="33">
        <f>Eventos!C45+Eventos!F45+Eventos!I45</f>
        <v>1</v>
      </c>
      <c r="K50" s="38" t="s">
        <v>34</v>
      </c>
      <c r="L50" s="40">
        <v>2</v>
      </c>
      <c r="M50" s="40">
        <v>1</v>
      </c>
      <c r="N50" s="32">
        <f t="shared" si="1"/>
        <v>2</v>
      </c>
      <c r="O50" s="41">
        <v>1</v>
      </c>
      <c r="P50" s="35">
        <f t="shared" si="2"/>
        <v>2.25</v>
      </c>
      <c r="Q50" s="36" t="str">
        <f t="shared" si="0"/>
        <v>Bajo</v>
      </c>
      <c r="R50" s="29" t="s">
        <v>133</v>
      </c>
      <c r="S50" s="29" t="s">
        <v>58</v>
      </c>
    </row>
    <row r="51" spans="1:19" ht="65" customHeight="1" x14ac:dyDescent="0.35">
      <c r="A51" s="29">
        <v>43</v>
      </c>
      <c r="B51" s="39" t="s">
        <v>238</v>
      </c>
      <c r="C51" s="30" t="s">
        <v>239</v>
      </c>
      <c r="D51" s="30" t="s">
        <v>68</v>
      </c>
      <c r="E51" s="29" t="s">
        <v>39</v>
      </c>
      <c r="F51" s="37" t="s">
        <v>240</v>
      </c>
      <c r="G51" s="38" t="s">
        <v>241</v>
      </c>
      <c r="H51" s="38" t="s">
        <v>242</v>
      </c>
      <c r="I51" s="32">
        <f>'Promedio NC'!C46/'Promedio NC'!$C$2</f>
        <v>4.4444444444444446E-2</v>
      </c>
      <c r="J51" s="33">
        <f>Eventos!C46+Eventos!F46+Eventos!I46</f>
        <v>0</v>
      </c>
      <c r="K51" s="38" t="s">
        <v>34</v>
      </c>
      <c r="L51" s="40">
        <v>3</v>
      </c>
      <c r="M51" s="40">
        <v>1</v>
      </c>
      <c r="N51" s="32">
        <f t="shared" si="1"/>
        <v>2</v>
      </c>
      <c r="O51" s="41">
        <v>1</v>
      </c>
      <c r="P51" s="35">
        <f t="shared" si="2"/>
        <v>3</v>
      </c>
      <c r="Q51" s="36" t="str">
        <f t="shared" si="0"/>
        <v>Bajo</v>
      </c>
      <c r="R51" s="29" t="s">
        <v>128</v>
      </c>
      <c r="S51" s="29" t="s">
        <v>58</v>
      </c>
    </row>
    <row r="52" spans="1:19" ht="65" customHeight="1" x14ac:dyDescent="0.35">
      <c r="A52" s="29">
        <v>44</v>
      </c>
      <c r="B52" s="39" t="s">
        <v>243</v>
      </c>
      <c r="C52" s="30" t="s">
        <v>244</v>
      </c>
      <c r="D52" s="30" t="s">
        <v>68</v>
      </c>
      <c r="E52" s="29" t="s">
        <v>39</v>
      </c>
      <c r="F52" s="37" t="s">
        <v>245</v>
      </c>
      <c r="G52" s="38" t="s">
        <v>246</v>
      </c>
      <c r="H52" s="38" t="s">
        <v>247</v>
      </c>
      <c r="I52" s="32">
        <f>'Promedio NC'!C47/'Promedio NC'!$C$2</f>
        <v>1.4814814814814815E-2</v>
      </c>
      <c r="J52" s="33">
        <f>Eventos!C47+Eventos!F47+Eventos!I47</f>
        <v>0</v>
      </c>
      <c r="K52" s="38" t="s">
        <v>34</v>
      </c>
      <c r="L52" s="40">
        <v>3</v>
      </c>
      <c r="M52" s="40">
        <v>1</v>
      </c>
      <c r="N52" s="32">
        <f t="shared" si="1"/>
        <v>2</v>
      </c>
      <c r="O52" s="41">
        <v>1</v>
      </c>
      <c r="P52" s="35">
        <f t="shared" si="2"/>
        <v>3</v>
      </c>
      <c r="Q52" s="36" t="str">
        <f t="shared" si="0"/>
        <v>Bajo</v>
      </c>
      <c r="R52" s="29" t="s">
        <v>128</v>
      </c>
      <c r="S52" s="29" t="s">
        <v>58</v>
      </c>
    </row>
    <row r="53" spans="1:19" ht="96" x14ac:dyDescent="0.35">
      <c r="A53" s="29">
        <v>45</v>
      </c>
      <c r="B53" s="39" t="s">
        <v>248</v>
      </c>
      <c r="C53" s="30" t="s">
        <v>249</v>
      </c>
      <c r="D53" s="30" t="s">
        <v>68</v>
      </c>
      <c r="E53" s="29" t="s">
        <v>39</v>
      </c>
      <c r="F53" s="37" t="s">
        <v>250</v>
      </c>
      <c r="G53" s="38" t="s">
        <v>246</v>
      </c>
      <c r="H53" s="38" t="s">
        <v>251</v>
      </c>
      <c r="I53" s="32">
        <f>'Promedio NC'!C48/'Promedio NC'!$C$2</f>
        <v>0</v>
      </c>
      <c r="J53" s="33">
        <f>Eventos!C48+Eventos!F48+Eventos!I48</f>
        <v>0</v>
      </c>
      <c r="K53" s="38" t="s">
        <v>34</v>
      </c>
      <c r="L53" s="40">
        <v>2</v>
      </c>
      <c r="M53" s="40">
        <v>1</v>
      </c>
      <c r="N53" s="32">
        <f t="shared" si="1"/>
        <v>1</v>
      </c>
      <c r="O53" s="41">
        <v>1</v>
      </c>
      <c r="P53" s="35">
        <f t="shared" si="2"/>
        <v>1.5</v>
      </c>
      <c r="Q53" s="36" t="str">
        <f t="shared" si="0"/>
        <v>Bajo</v>
      </c>
      <c r="R53" s="29" t="s">
        <v>128</v>
      </c>
      <c r="S53" s="29" t="s">
        <v>58</v>
      </c>
    </row>
  </sheetData>
  <mergeCells count="15">
    <mergeCell ref="B2:D3"/>
    <mergeCell ref="A6:A8"/>
    <mergeCell ref="B6:B8"/>
    <mergeCell ref="C6:C8"/>
    <mergeCell ref="D6:D8"/>
    <mergeCell ref="E6:K7"/>
    <mergeCell ref="S2:S3"/>
    <mergeCell ref="F3:G3"/>
    <mergeCell ref="I3:R3"/>
    <mergeCell ref="P6:Q7"/>
    <mergeCell ref="R6:S7"/>
    <mergeCell ref="L7:M7"/>
    <mergeCell ref="N7:O7"/>
    <mergeCell ref="L6:O6"/>
    <mergeCell ref="E2:R2"/>
  </mergeCells>
  <conditionalFormatting sqref="Q9 Q11 Q13:Q27 Q46:Q53">
    <cfRule type="cellIs" dxfId="21" priority="16" operator="equal">
      <formula>"Crítico"</formula>
    </cfRule>
    <cfRule type="cellIs" dxfId="20" priority="17" operator="equal">
      <formula>"Alto"</formula>
    </cfRule>
    <cfRule type="cellIs" dxfId="19" priority="18" operator="equal">
      <formula>"Medio"</formula>
    </cfRule>
  </conditionalFormatting>
  <conditionalFormatting sqref="Q10">
    <cfRule type="cellIs" dxfId="18" priority="13" operator="equal">
      <formula>"Crítico"</formula>
    </cfRule>
    <cfRule type="cellIs" dxfId="17" priority="14" operator="equal">
      <formula>"Alto"</formula>
    </cfRule>
    <cfRule type="cellIs" dxfId="16" priority="15" operator="equal">
      <formula>"Medio"</formula>
    </cfRule>
  </conditionalFormatting>
  <conditionalFormatting sqref="Q12">
    <cfRule type="cellIs" dxfId="15" priority="10" operator="equal">
      <formula>"Crítico"</formula>
    </cfRule>
    <cfRule type="cellIs" dxfId="14" priority="11" operator="equal">
      <formula>"Alto"</formula>
    </cfRule>
    <cfRule type="cellIs" dxfId="13" priority="12" operator="equal">
      <formula>"Medio"</formula>
    </cfRule>
  </conditionalFormatting>
  <conditionalFormatting sqref="Q28 Q30 Q32:Q45">
    <cfRule type="cellIs" dxfId="12" priority="7" operator="equal">
      <formula>"Crítico"</formula>
    </cfRule>
    <cfRule type="cellIs" dxfId="11" priority="8" operator="equal">
      <formula>"Alto"</formula>
    </cfRule>
    <cfRule type="cellIs" dxfId="10" priority="9" operator="equal">
      <formula>"Medio"</formula>
    </cfRule>
  </conditionalFormatting>
  <conditionalFormatting sqref="Q29">
    <cfRule type="cellIs" dxfId="9" priority="4" operator="equal">
      <formula>"Crítico"</formula>
    </cfRule>
    <cfRule type="cellIs" dxfId="8" priority="5" operator="equal">
      <formula>"Alto"</formula>
    </cfRule>
    <cfRule type="cellIs" dxfId="7" priority="6" operator="equal">
      <formula>"Medio"</formula>
    </cfRule>
  </conditionalFormatting>
  <conditionalFormatting sqref="Q31">
    <cfRule type="cellIs" dxfId="6" priority="1" operator="equal">
      <formula>"Crítico"</formula>
    </cfRule>
    <cfRule type="cellIs" dxfId="5" priority="2" operator="equal">
      <formula>"Alto"</formula>
    </cfRule>
    <cfRule type="cellIs" dxfId="4" priority="3" operator="equal">
      <formula>"Medio"</formula>
    </cfRule>
  </conditionalFormatting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[1]Hoja1!#REF!</xm:f>
          </x14:formula1>
          <xm:sqref>K9:K27</xm:sqref>
        </x14:dataValidation>
        <x14:dataValidation type="list" allowBlank="1" showInputMessage="1" showErrorMessage="1">
          <x14:formula1>
            <xm:f>[1]Hoja1!#REF!</xm:f>
          </x14:formula1>
          <xm:sqref>E9:E27 E46:E53</xm:sqref>
        </x14:dataValidation>
        <x14:dataValidation type="list" allowBlank="1" showInputMessage="1" showErrorMessage="1">
          <x14:formula1>
            <xm:f>Hoja1!$C$3:$C$14</xm:f>
          </x14:formula1>
          <xm:sqref>R9:R27 R46:R53</xm:sqref>
        </x14:dataValidation>
        <x14:dataValidation type="list" allowBlank="1" showInputMessage="1" showErrorMessage="1">
          <x14:formula1>
            <xm:f>[2]Hoja1!#REF!</xm:f>
          </x14:formula1>
          <xm:sqref>K46 K48:K53</xm:sqref>
        </x14:dataValidation>
        <x14:dataValidation type="list" allowBlank="1" showInputMessage="1" showErrorMessage="1">
          <x14:formula1>
            <xm:f>[3]Hoja1!#REF!</xm:f>
          </x14:formula1>
          <xm:sqref>E30:E35</xm:sqref>
        </x14:dataValidation>
        <x14:dataValidation type="list" allowBlank="1" showInputMessage="1" showErrorMessage="1">
          <x14:formula1>
            <xm:f>Hoja2!$D$3:$D$13</xm:f>
          </x14:formula1>
          <xm:sqref>K28:K45</xm:sqref>
        </x14:dataValidation>
        <x14:dataValidation type="list" allowBlank="1" showInputMessage="1" showErrorMessage="1">
          <x14:formula1>
            <xm:f>Hoja2!$B$3:$B$13</xm:f>
          </x14:formula1>
          <xm:sqref>E28:E29 E36:E45</xm:sqref>
        </x14:dataValidation>
        <x14:dataValidation type="list" allowBlank="1" showInputMessage="1" showErrorMessage="1">
          <x14:formula1>
            <xm:f>Hoja2!$C$3:$C$14</xm:f>
          </x14:formula1>
          <xm:sqref>R28:R45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showGridLines="0" workbookViewId="0">
      <selection activeCell="C15" sqref="C15"/>
    </sheetView>
  </sheetViews>
  <sheetFormatPr baseColWidth="10" defaultColWidth="0" defaultRowHeight="14.5" zeroHeight="1" x14ac:dyDescent="0.35"/>
  <cols>
    <col min="1" max="1" width="11.453125" customWidth="1"/>
    <col min="2" max="2" width="44" customWidth="1"/>
    <col min="3" max="3" width="24.1796875" style="51" customWidth="1"/>
    <col min="4" max="4" width="11.453125" customWidth="1"/>
    <col min="5" max="8" width="11.453125" hidden="1" customWidth="1"/>
    <col min="9" max="9" width="0" hidden="1" customWidth="1"/>
    <col min="10" max="16384" width="11.453125" hidden="1"/>
  </cols>
  <sheetData>
    <row r="1" spans="2:3" x14ac:dyDescent="0.35"/>
    <row r="2" spans="2:3" ht="17" x14ac:dyDescent="0.35">
      <c r="B2" s="47" t="s">
        <v>260</v>
      </c>
      <c r="C2" s="48">
        <v>135</v>
      </c>
    </row>
    <row r="3" spans="2:3" ht="45.75" customHeight="1" x14ac:dyDescent="0.35">
      <c r="B3" s="47" t="s">
        <v>261</v>
      </c>
      <c r="C3" s="49" t="s">
        <v>262</v>
      </c>
    </row>
    <row r="4" spans="2:3" ht="16" x14ac:dyDescent="0.35">
      <c r="B4" s="50" t="s">
        <v>263</v>
      </c>
      <c r="C4" s="30">
        <v>2</v>
      </c>
    </row>
    <row r="5" spans="2:3" ht="16" x14ac:dyDescent="0.35">
      <c r="B5" s="50" t="s">
        <v>264</v>
      </c>
      <c r="C5" s="30">
        <v>0</v>
      </c>
    </row>
    <row r="6" spans="2:3" ht="16" x14ac:dyDescent="0.35">
      <c r="B6" s="50" t="s">
        <v>265</v>
      </c>
      <c r="C6" s="30">
        <v>1</v>
      </c>
    </row>
    <row r="7" spans="2:3" ht="16" x14ac:dyDescent="0.35">
      <c r="B7" s="50" t="s">
        <v>265</v>
      </c>
      <c r="C7" s="30">
        <v>0</v>
      </c>
    </row>
    <row r="8" spans="2:3" ht="16" x14ac:dyDescent="0.35">
      <c r="B8" s="50" t="s">
        <v>265</v>
      </c>
      <c r="C8" s="30">
        <v>0</v>
      </c>
    </row>
    <row r="9" spans="2:3" ht="16" x14ac:dyDescent="0.35">
      <c r="B9" s="50" t="s">
        <v>265</v>
      </c>
      <c r="C9" s="30">
        <v>0</v>
      </c>
    </row>
    <row r="10" spans="2:3" ht="16" x14ac:dyDescent="0.35">
      <c r="B10" s="50" t="s">
        <v>265</v>
      </c>
      <c r="C10" s="30">
        <v>0</v>
      </c>
    </row>
    <row r="11" spans="2:3" ht="16" x14ac:dyDescent="0.35">
      <c r="B11" s="50" t="s">
        <v>265</v>
      </c>
      <c r="C11" s="30">
        <v>1</v>
      </c>
    </row>
    <row r="12" spans="2:3" ht="16" x14ac:dyDescent="0.35">
      <c r="B12" s="50" t="s">
        <v>265</v>
      </c>
      <c r="C12" s="30">
        <v>5</v>
      </c>
    </row>
    <row r="13" spans="2:3" ht="16" x14ac:dyDescent="0.35">
      <c r="B13" s="50" t="s">
        <v>265</v>
      </c>
      <c r="C13" s="30">
        <v>5</v>
      </c>
    </row>
    <row r="14" spans="2:3" ht="16" x14ac:dyDescent="0.35">
      <c r="B14" s="50" t="s">
        <v>266</v>
      </c>
      <c r="C14" s="30">
        <v>6</v>
      </c>
    </row>
    <row r="15" spans="2:3" ht="16" x14ac:dyDescent="0.35">
      <c r="B15" s="50" t="s">
        <v>305</v>
      </c>
      <c r="C15" s="30">
        <v>1</v>
      </c>
    </row>
    <row r="16" spans="2:3" ht="16" x14ac:dyDescent="0.35">
      <c r="B16" s="50" t="s">
        <v>305</v>
      </c>
      <c r="C16" s="30">
        <v>4</v>
      </c>
    </row>
    <row r="17" spans="2:3" ht="16" x14ac:dyDescent="0.35">
      <c r="B17" s="50" t="s">
        <v>268</v>
      </c>
      <c r="C17" s="30">
        <v>1</v>
      </c>
    </row>
    <row r="18" spans="2:3" ht="16" x14ac:dyDescent="0.35">
      <c r="B18" s="50" t="s">
        <v>269</v>
      </c>
      <c r="C18" s="30">
        <v>0</v>
      </c>
    </row>
    <row r="19" spans="2:3" ht="16" x14ac:dyDescent="0.35">
      <c r="B19" s="50" t="s">
        <v>269</v>
      </c>
      <c r="C19" s="30">
        <v>1</v>
      </c>
    </row>
    <row r="20" spans="2:3" ht="16" x14ac:dyDescent="0.35">
      <c r="B20" s="50" t="s">
        <v>269</v>
      </c>
      <c r="C20" s="30">
        <v>1</v>
      </c>
    </row>
    <row r="21" spans="2:3" ht="16" x14ac:dyDescent="0.35">
      <c r="B21" s="50" t="s">
        <v>269</v>
      </c>
      <c r="C21" s="30">
        <v>1</v>
      </c>
    </row>
    <row r="22" spans="2:3" ht="16" x14ac:dyDescent="0.35">
      <c r="B22" s="50" t="s">
        <v>269</v>
      </c>
      <c r="C22" s="30">
        <v>3</v>
      </c>
    </row>
    <row r="23" spans="2:3" ht="32" x14ac:dyDescent="0.35">
      <c r="B23" s="50" t="s">
        <v>270</v>
      </c>
      <c r="C23" s="30">
        <v>0</v>
      </c>
    </row>
    <row r="24" spans="2:3" ht="16" x14ac:dyDescent="0.35">
      <c r="B24" s="50" t="s">
        <v>306</v>
      </c>
      <c r="C24" s="30">
        <v>11</v>
      </c>
    </row>
    <row r="25" spans="2:3" ht="16" x14ac:dyDescent="0.35">
      <c r="B25" s="50" t="s">
        <v>271</v>
      </c>
      <c r="C25" s="30">
        <v>0</v>
      </c>
    </row>
    <row r="26" spans="2:3" ht="16" x14ac:dyDescent="0.35">
      <c r="B26" s="50" t="s">
        <v>272</v>
      </c>
      <c r="C26" s="30">
        <v>2</v>
      </c>
    </row>
    <row r="27" spans="2:3" ht="16" x14ac:dyDescent="0.35">
      <c r="B27" s="50" t="s">
        <v>273</v>
      </c>
      <c r="C27" s="30">
        <v>1</v>
      </c>
    </row>
    <row r="28" spans="2:3" ht="16" x14ac:dyDescent="0.35">
      <c r="B28" s="50" t="s">
        <v>274</v>
      </c>
      <c r="C28" s="30">
        <v>1</v>
      </c>
    </row>
    <row r="29" spans="2:3" ht="16" x14ac:dyDescent="0.35">
      <c r="B29" s="50" t="s">
        <v>274</v>
      </c>
      <c r="C29" s="30">
        <v>2</v>
      </c>
    </row>
    <row r="30" spans="2:3" ht="16" x14ac:dyDescent="0.35">
      <c r="B30" s="50" t="s">
        <v>274</v>
      </c>
      <c r="C30" s="30">
        <v>2</v>
      </c>
    </row>
    <row r="31" spans="2:3" ht="16" x14ac:dyDescent="0.35">
      <c r="B31" s="50" t="s">
        <v>274</v>
      </c>
      <c r="C31" s="30">
        <v>2</v>
      </c>
    </row>
    <row r="32" spans="2:3" ht="16" x14ac:dyDescent="0.35">
      <c r="B32" s="50" t="s">
        <v>275</v>
      </c>
      <c r="C32" s="30">
        <v>2</v>
      </c>
    </row>
    <row r="33" spans="2:3" ht="16" x14ac:dyDescent="0.35">
      <c r="B33" s="50" t="s">
        <v>276</v>
      </c>
      <c r="C33" s="30">
        <v>0</v>
      </c>
    </row>
    <row r="34" spans="2:3" ht="16" x14ac:dyDescent="0.35">
      <c r="B34" s="50" t="s">
        <v>276</v>
      </c>
      <c r="C34" s="30">
        <v>3</v>
      </c>
    </row>
    <row r="35" spans="2:3" ht="16" x14ac:dyDescent="0.35">
      <c r="B35" s="50" t="s">
        <v>276</v>
      </c>
      <c r="C35" s="30">
        <v>1</v>
      </c>
    </row>
    <row r="36" spans="2:3" ht="16" x14ac:dyDescent="0.35">
      <c r="B36" s="50" t="s">
        <v>277</v>
      </c>
      <c r="C36" s="30">
        <v>4</v>
      </c>
    </row>
    <row r="37" spans="2:3" ht="16" x14ac:dyDescent="0.35">
      <c r="B37" s="50" t="s">
        <v>277</v>
      </c>
      <c r="C37" s="30">
        <v>8</v>
      </c>
    </row>
    <row r="38" spans="2:3" ht="16" x14ac:dyDescent="0.35">
      <c r="B38" s="50" t="s">
        <v>277</v>
      </c>
      <c r="C38" s="30">
        <v>2</v>
      </c>
    </row>
    <row r="39" spans="2:3" ht="16" x14ac:dyDescent="0.35">
      <c r="B39" s="50" t="s">
        <v>277</v>
      </c>
      <c r="C39" s="30">
        <v>18</v>
      </c>
    </row>
    <row r="40" spans="2:3" ht="16" x14ac:dyDescent="0.35">
      <c r="B40" s="50" t="s">
        <v>277</v>
      </c>
      <c r="C40" s="30">
        <v>9</v>
      </c>
    </row>
    <row r="41" spans="2:3" ht="16" x14ac:dyDescent="0.35">
      <c r="B41" s="50" t="s">
        <v>279</v>
      </c>
      <c r="C41" s="30">
        <v>1</v>
      </c>
    </row>
    <row r="42" spans="2:3" ht="16" x14ac:dyDescent="0.35">
      <c r="B42" s="50" t="s">
        <v>280</v>
      </c>
      <c r="C42" s="30">
        <v>10</v>
      </c>
    </row>
    <row r="43" spans="2:3" ht="16" x14ac:dyDescent="0.35">
      <c r="B43" s="50" t="s">
        <v>280</v>
      </c>
      <c r="C43" s="30">
        <v>0</v>
      </c>
    </row>
    <row r="44" spans="2:3" ht="16" x14ac:dyDescent="0.35">
      <c r="B44" s="50" t="s">
        <v>280</v>
      </c>
      <c r="C44" s="30">
        <v>7</v>
      </c>
    </row>
    <row r="45" spans="2:3" ht="16" x14ac:dyDescent="0.35">
      <c r="B45" s="50" t="s">
        <v>280</v>
      </c>
      <c r="C45" s="30">
        <v>6</v>
      </c>
    </row>
    <row r="46" spans="2:3" ht="16" x14ac:dyDescent="0.35">
      <c r="B46" s="50" t="s">
        <v>281</v>
      </c>
      <c r="C46" s="30">
        <v>6</v>
      </c>
    </row>
    <row r="47" spans="2:3" ht="16" x14ac:dyDescent="0.35">
      <c r="B47" s="50" t="s">
        <v>307</v>
      </c>
      <c r="C47" s="30">
        <v>2</v>
      </c>
    </row>
    <row r="48" spans="2:3" ht="16" x14ac:dyDescent="0.35">
      <c r="B48" s="50" t="s">
        <v>282</v>
      </c>
      <c r="C48" s="30">
        <v>0</v>
      </c>
    </row>
    <row r="49" spans="2:3" ht="16" x14ac:dyDescent="0.35">
      <c r="B49" s="50" t="s">
        <v>283</v>
      </c>
      <c r="C49" s="30">
        <v>0</v>
      </c>
    </row>
    <row r="50" spans="2:3" ht="16" x14ac:dyDescent="0.35">
      <c r="B50" s="50" t="s">
        <v>284</v>
      </c>
      <c r="C50" s="30">
        <v>9</v>
      </c>
    </row>
    <row r="51" spans="2:3" ht="16" x14ac:dyDescent="0.35">
      <c r="B51" s="50" t="s">
        <v>285</v>
      </c>
      <c r="C51" s="30">
        <v>3</v>
      </c>
    </row>
    <row r="52" spans="2:3" ht="16" x14ac:dyDescent="0.35">
      <c r="B52" s="50" t="s">
        <v>285</v>
      </c>
      <c r="C52" s="30">
        <v>0</v>
      </c>
    </row>
    <row r="53" spans="2:3" ht="16" x14ac:dyDescent="0.35">
      <c r="B53" s="50" t="s">
        <v>285</v>
      </c>
      <c r="C53" s="30">
        <v>1</v>
      </c>
    </row>
    <row r="54" spans="2:3" ht="16" x14ac:dyDescent="0.35">
      <c r="B54" s="50" t="s">
        <v>285</v>
      </c>
      <c r="C54" s="30">
        <v>1</v>
      </c>
    </row>
    <row r="55" spans="2:3" ht="16" x14ac:dyDescent="0.35">
      <c r="B55" s="50" t="s">
        <v>285</v>
      </c>
      <c r="C55" s="30">
        <v>2</v>
      </c>
    </row>
    <row r="56" spans="2:3" ht="16" x14ac:dyDescent="0.35">
      <c r="B56" s="50" t="s">
        <v>285</v>
      </c>
      <c r="C56" s="30">
        <v>0</v>
      </c>
    </row>
    <row r="57" spans="2:3" ht="16" x14ac:dyDescent="0.35">
      <c r="B57" s="50" t="s">
        <v>285</v>
      </c>
      <c r="C57" s="30">
        <v>0</v>
      </c>
    </row>
    <row r="58" spans="2:3" ht="16" x14ac:dyDescent="0.35">
      <c r="B58" s="50" t="s">
        <v>285</v>
      </c>
      <c r="C58" s="30">
        <v>3</v>
      </c>
    </row>
    <row r="59" spans="2:3" ht="32" x14ac:dyDescent="0.35">
      <c r="B59" s="50" t="s">
        <v>286</v>
      </c>
      <c r="C59" s="30">
        <v>1</v>
      </c>
    </row>
    <row r="60" spans="2:3" ht="16" x14ac:dyDescent="0.35">
      <c r="B60" s="50" t="s">
        <v>287</v>
      </c>
      <c r="C60" s="30">
        <v>3</v>
      </c>
    </row>
    <row r="61" spans="2:3" ht="16" x14ac:dyDescent="0.35">
      <c r="B61" s="50" t="s">
        <v>287</v>
      </c>
      <c r="C61" s="30">
        <v>0</v>
      </c>
    </row>
    <row r="62" spans="2:3" ht="16" x14ac:dyDescent="0.35">
      <c r="B62" s="50" t="s">
        <v>287</v>
      </c>
      <c r="C62" s="30">
        <v>1</v>
      </c>
    </row>
    <row r="63" spans="2:3" ht="16" x14ac:dyDescent="0.35">
      <c r="B63" s="50" t="s">
        <v>287</v>
      </c>
      <c r="C63" s="30">
        <v>0</v>
      </c>
    </row>
    <row r="64" spans="2:3" ht="16" x14ac:dyDescent="0.35">
      <c r="B64" s="50" t="s">
        <v>287</v>
      </c>
      <c r="C64" s="30">
        <v>5</v>
      </c>
    </row>
    <row r="65" spans="2:3" ht="16" x14ac:dyDescent="0.35">
      <c r="B65" s="50" t="s">
        <v>288</v>
      </c>
      <c r="C65" s="30">
        <v>0</v>
      </c>
    </row>
    <row r="66" spans="2:3" ht="16" x14ac:dyDescent="0.35">
      <c r="B66" s="50" t="s">
        <v>289</v>
      </c>
      <c r="C66" s="30">
        <v>1</v>
      </c>
    </row>
    <row r="67" spans="2:3" ht="16" x14ac:dyDescent="0.35">
      <c r="B67" s="50" t="s">
        <v>289</v>
      </c>
      <c r="C67" s="30">
        <v>0</v>
      </c>
    </row>
    <row r="68" spans="2:3" ht="16" x14ac:dyDescent="0.35">
      <c r="B68" s="50" t="s">
        <v>289</v>
      </c>
      <c r="C68" s="30">
        <v>2</v>
      </c>
    </row>
    <row r="69" spans="2:3" ht="16" x14ac:dyDescent="0.35">
      <c r="B69" s="50" t="s">
        <v>290</v>
      </c>
      <c r="C69" s="30">
        <v>0</v>
      </c>
    </row>
    <row r="70" spans="2:3" ht="16" x14ac:dyDescent="0.35">
      <c r="B70" s="50" t="s">
        <v>290</v>
      </c>
      <c r="C70" s="30">
        <v>2</v>
      </c>
    </row>
    <row r="71" spans="2:3" ht="16" x14ac:dyDescent="0.35">
      <c r="B71" s="50" t="s">
        <v>291</v>
      </c>
      <c r="C71" s="30">
        <v>0</v>
      </c>
    </row>
    <row r="72" spans="2:3" ht="16" x14ac:dyDescent="0.35">
      <c r="B72" s="50" t="s">
        <v>292</v>
      </c>
      <c r="C72" s="30">
        <v>8</v>
      </c>
    </row>
    <row r="73" spans="2:3" ht="16" x14ac:dyDescent="0.35">
      <c r="B73" s="50" t="s">
        <v>293</v>
      </c>
      <c r="C73" s="30">
        <v>5</v>
      </c>
    </row>
    <row r="74" spans="2:3" ht="16" x14ac:dyDescent="0.35">
      <c r="B74" s="50" t="s">
        <v>294</v>
      </c>
      <c r="C74" s="30">
        <v>0</v>
      </c>
    </row>
    <row r="75" spans="2:3" ht="16" x14ac:dyDescent="0.35">
      <c r="B75" s="50" t="s">
        <v>295</v>
      </c>
      <c r="C75" s="30">
        <v>5</v>
      </c>
    </row>
    <row r="76" spans="2:3" ht="16" x14ac:dyDescent="0.35">
      <c r="B76" s="50" t="s">
        <v>296</v>
      </c>
      <c r="C76" s="30">
        <v>15</v>
      </c>
    </row>
    <row r="77" spans="2:3" ht="16" x14ac:dyDescent="0.35">
      <c r="B77" s="50" t="s">
        <v>297</v>
      </c>
      <c r="C77" s="30">
        <v>7</v>
      </c>
    </row>
    <row r="78" spans="2:3" ht="16" x14ac:dyDescent="0.35">
      <c r="B78" s="50" t="s">
        <v>298</v>
      </c>
      <c r="C78" s="30">
        <v>1</v>
      </c>
    </row>
    <row r="79" spans="2:3" x14ac:dyDescent="0.35"/>
    <row r="80" spans="2:3" x14ac:dyDescent="0.35"/>
    <row r="81" x14ac:dyDescent="0.35"/>
    <row r="82" x14ac:dyDescent="0.35"/>
    <row r="83" x14ac:dyDescent="0.35"/>
    <row r="84" x14ac:dyDescent="0.35"/>
    <row r="85" x14ac:dyDescent="0.35"/>
    <row r="86" x14ac:dyDescent="0.35"/>
    <row r="87" x14ac:dyDescent="0.3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8"/>
  <sheetViews>
    <sheetView showGridLines="0" topLeftCell="C1" workbookViewId="0">
      <selection activeCell="F46" sqref="F46"/>
    </sheetView>
  </sheetViews>
  <sheetFormatPr baseColWidth="10" defaultRowHeight="14.5" x14ac:dyDescent="0.35"/>
  <cols>
    <col min="2" max="2" width="37.1796875" customWidth="1"/>
    <col min="3" max="3" width="15.54296875" customWidth="1"/>
    <col min="5" max="5" width="34.7265625" customWidth="1"/>
    <col min="6" max="6" width="19.1796875" customWidth="1"/>
    <col min="8" max="8" width="34.453125" customWidth="1"/>
    <col min="9" max="9" width="21" customWidth="1"/>
  </cols>
  <sheetData>
    <row r="2" spans="2:9" ht="17" x14ac:dyDescent="0.35">
      <c r="B2" s="59" t="s">
        <v>299</v>
      </c>
      <c r="C2" s="59"/>
      <c r="E2" s="59" t="s">
        <v>300</v>
      </c>
      <c r="F2" s="59"/>
      <c r="H2" s="59" t="s">
        <v>301</v>
      </c>
      <c r="I2" s="59"/>
    </row>
    <row r="3" spans="2:9" ht="35.25" customHeight="1" x14ac:dyDescent="0.35">
      <c r="B3" s="47" t="s">
        <v>261</v>
      </c>
      <c r="C3" s="49" t="s">
        <v>302</v>
      </c>
      <c r="E3" s="47" t="s">
        <v>261</v>
      </c>
      <c r="F3" s="49" t="s">
        <v>302</v>
      </c>
      <c r="H3" s="47" t="s">
        <v>261</v>
      </c>
      <c r="I3" s="49" t="s">
        <v>302</v>
      </c>
    </row>
    <row r="4" spans="2:9" ht="16" x14ac:dyDescent="0.35">
      <c r="B4" s="50" t="s">
        <v>263</v>
      </c>
      <c r="C4" s="30">
        <v>0</v>
      </c>
      <c r="E4" s="50" t="s">
        <v>263</v>
      </c>
      <c r="F4" s="30">
        <v>0</v>
      </c>
      <c r="H4" s="50" t="s">
        <v>263</v>
      </c>
      <c r="I4" s="30">
        <v>0</v>
      </c>
    </row>
    <row r="5" spans="2:9" ht="32" x14ac:dyDescent="0.35">
      <c r="B5" s="50" t="s">
        <v>264</v>
      </c>
      <c r="C5" s="30">
        <v>0</v>
      </c>
      <c r="E5" s="50" t="s">
        <v>264</v>
      </c>
      <c r="F5" s="30">
        <v>0</v>
      </c>
      <c r="H5" s="50" t="s">
        <v>264</v>
      </c>
      <c r="I5" s="30">
        <v>0</v>
      </c>
    </row>
    <row r="6" spans="2:9" ht="16" x14ac:dyDescent="0.35">
      <c r="B6" s="50" t="s">
        <v>265</v>
      </c>
      <c r="C6" s="30">
        <v>0</v>
      </c>
      <c r="E6" s="50" t="s">
        <v>265</v>
      </c>
      <c r="F6" s="30">
        <v>0</v>
      </c>
      <c r="H6" s="50" t="s">
        <v>265</v>
      </c>
      <c r="I6" s="30">
        <v>0</v>
      </c>
    </row>
    <row r="7" spans="2:9" ht="16" x14ac:dyDescent="0.35">
      <c r="B7" s="50" t="s">
        <v>265</v>
      </c>
      <c r="C7" s="30">
        <v>0</v>
      </c>
      <c r="E7" s="50" t="s">
        <v>265</v>
      </c>
      <c r="F7" s="30">
        <v>0</v>
      </c>
      <c r="H7" s="50" t="s">
        <v>265</v>
      </c>
      <c r="I7" s="30">
        <v>0</v>
      </c>
    </row>
    <row r="8" spans="2:9" ht="16" x14ac:dyDescent="0.35">
      <c r="B8" s="50" t="s">
        <v>265</v>
      </c>
      <c r="C8" s="30">
        <v>0</v>
      </c>
      <c r="E8" s="50" t="s">
        <v>265</v>
      </c>
      <c r="F8" s="30">
        <v>0</v>
      </c>
      <c r="H8" s="50" t="s">
        <v>265</v>
      </c>
      <c r="I8" s="30">
        <v>0</v>
      </c>
    </row>
    <row r="9" spans="2:9" ht="16" x14ac:dyDescent="0.35">
      <c r="B9" s="50" t="s">
        <v>265</v>
      </c>
      <c r="C9" s="30">
        <v>0</v>
      </c>
      <c r="E9" s="50" t="s">
        <v>304</v>
      </c>
      <c r="F9" s="30">
        <v>0</v>
      </c>
      <c r="H9" s="50" t="s">
        <v>265</v>
      </c>
      <c r="I9" s="30">
        <v>0</v>
      </c>
    </row>
    <row r="10" spans="2:9" ht="32" x14ac:dyDescent="0.35">
      <c r="B10" s="50" t="s">
        <v>266</v>
      </c>
      <c r="C10" s="30">
        <v>0</v>
      </c>
      <c r="E10" s="50" t="s">
        <v>266</v>
      </c>
      <c r="F10" s="30">
        <v>0</v>
      </c>
      <c r="H10" s="50" t="s">
        <v>266</v>
      </c>
      <c r="I10" s="30">
        <v>0</v>
      </c>
    </row>
    <row r="11" spans="2:9" ht="32" x14ac:dyDescent="0.35">
      <c r="B11" s="50" t="s">
        <v>266</v>
      </c>
      <c r="C11" s="30">
        <v>0</v>
      </c>
      <c r="E11" s="50">
        <v>0</v>
      </c>
      <c r="F11" s="30">
        <v>0</v>
      </c>
      <c r="H11" s="50" t="s">
        <v>266</v>
      </c>
      <c r="I11" s="30">
        <v>0</v>
      </c>
    </row>
    <row r="12" spans="2:9" ht="32" x14ac:dyDescent="0.35">
      <c r="B12" s="50" t="s">
        <v>267</v>
      </c>
      <c r="C12" s="30">
        <v>0</v>
      </c>
      <c r="E12" s="50" t="s">
        <v>267</v>
      </c>
      <c r="F12" s="30">
        <v>0</v>
      </c>
      <c r="H12" s="50" t="s">
        <v>267</v>
      </c>
      <c r="I12" s="30">
        <v>0</v>
      </c>
    </row>
    <row r="13" spans="2:9" ht="16" x14ac:dyDescent="0.35">
      <c r="B13" s="50" t="s">
        <v>268</v>
      </c>
      <c r="C13" s="30">
        <v>0</v>
      </c>
      <c r="E13" s="50" t="s">
        <v>268</v>
      </c>
      <c r="F13" s="30">
        <v>0</v>
      </c>
      <c r="H13" s="50" t="s">
        <v>268</v>
      </c>
      <c r="I13" s="30">
        <v>0</v>
      </c>
    </row>
    <row r="14" spans="2:9" ht="16" x14ac:dyDescent="0.35">
      <c r="B14" s="50" t="s">
        <v>269</v>
      </c>
      <c r="C14" s="30">
        <v>0</v>
      </c>
      <c r="E14" s="50" t="s">
        <v>269</v>
      </c>
      <c r="F14" s="30">
        <v>0</v>
      </c>
      <c r="H14" s="50" t="s">
        <v>269</v>
      </c>
      <c r="I14" s="30">
        <v>0</v>
      </c>
    </row>
    <row r="15" spans="2:9" ht="32" x14ac:dyDescent="0.35">
      <c r="B15" s="50" t="s">
        <v>270</v>
      </c>
      <c r="C15" s="30">
        <v>0</v>
      </c>
      <c r="E15" s="50" t="s">
        <v>270</v>
      </c>
      <c r="F15" s="30">
        <v>0</v>
      </c>
      <c r="H15" s="50" t="s">
        <v>270</v>
      </c>
      <c r="I15" s="30">
        <v>0</v>
      </c>
    </row>
    <row r="16" spans="2:9" ht="16" x14ac:dyDescent="0.35">
      <c r="B16" s="50" t="s">
        <v>271</v>
      </c>
      <c r="C16" s="30">
        <v>0</v>
      </c>
      <c r="E16" s="50" t="s">
        <v>271</v>
      </c>
      <c r="F16" s="30">
        <v>0</v>
      </c>
      <c r="H16" s="50" t="s">
        <v>271</v>
      </c>
      <c r="I16" s="30">
        <v>0</v>
      </c>
    </row>
    <row r="17" spans="2:9" ht="16" x14ac:dyDescent="0.35">
      <c r="B17" s="50" t="s">
        <v>272</v>
      </c>
      <c r="C17" s="30">
        <v>0</v>
      </c>
      <c r="E17" s="50" t="s">
        <v>272</v>
      </c>
      <c r="F17" s="30">
        <v>1</v>
      </c>
      <c r="H17" s="50" t="s">
        <v>272</v>
      </c>
      <c r="I17" s="30">
        <v>0</v>
      </c>
    </row>
    <row r="18" spans="2:9" ht="16" x14ac:dyDescent="0.35">
      <c r="B18" s="50" t="s">
        <v>273</v>
      </c>
      <c r="C18" s="30">
        <v>0</v>
      </c>
      <c r="E18" s="50" t="s">
        <v>273</v>
      </c>
      <c r="F18" s="30">
        <v>0</v>
      </c>
      <c r="H18" s="50" t="s">
        <v>273</v>
      </c>
      <c r="I18" s="30">
        <v>0</v>
      </c>
    </row>
    <row r="19" spans="2:9" ht="16" x14ac:dyDescent="0.35">
      <c r="B19" s="50" t="s">
        <v>273</v>
      </c>
      <c r="C19" s="30">
        <v>0</v>
      </c>
      <c r="E19" s="50" t="s">
        <v>273</v>
      </c>
      <c r="F19" s="30">
        <v>0</v>
      </c>
      <c r="H19" s="50" t="s">
        <v>273</v>
      </c>
      <c r="I19" s="30">
        <v>0</v>
      </c>
    </row>
    <row r="20" spans="2:9" ht="16" x14ac:dyDescent="0.35">
      <c r="B20" s="50" t="s">
        <v>274</v>
      </c>
      <c r="C20" s="30">
        <v>0</v>
      </c>
      <c r="E20" s="50" t="s">
        <v>274</v>
      </c>
      <c r="F20" s="30">
        <v>0</v>
      </c>
      <c r="H20" s="50" t="s">
        <v>274</v>
      </c>
      <c r="I20" s="30">
        <v>0</v>
      </c>
    </row>
    <row r="21" spans="2:9" ht="16" x14ac:dyDescent="0.35">
      <c r="B21" s="50" t="s">
        <v>275</v>
      </c>
      <c r="C21" s="30">
        <v>0</v>
      </c>
      <c r="E21" s="50" t="s">
        <v>275</v>
      </c>
      <c r="F21" s="30">
        <v>0</v>
      </c>
      <c r="H21" s="50" t="s">
        <v>275</v>
      </c>
      <c r="I21" s="30">
        <v>0</v>
      </c>
    </row>
    <row r="22" spans="2:9" ht="16" x14ac:dyDescent="0.35">
      <c r="B22" s="50" t="s">
        <v>276</v>
      </c>
      <c r="C22" s="30">
        <v>0</v>
      </c>
      <c r="E22" s="50" t="s">
        <v>276</v>
      </c>
      <c r="F22" s="30">
        <v>0</v>
      </c>
      <c r="H22" s="50" t="s">
        <v>276</v>
      </c>
      <c r="I22" s="30">
        <v>0</v>
      </c>
    </row>
    <row r="23" spans="2:9" ht="32" x14ac:dyDescent="0.35">
      <c r="B23" s="50" t="s">
        <v>277</v>
      </c>
      <c r="C23" s="30">
        <v>0</v>
      </c>
      <c r="E23" s="50" t="s">
        <v>277</v>
      </c>
      <c r="F23" s="30">
        <v>0</v>
      </c>
      <c r="H23" s="50" t="s">
        <v>277</v>
      </c>
      <c r="I23" s="30">
        <v>0</v>
      </c>
    </row>
    <row r="24" spans="2:9" ht="32" x14ac:dyDescent="0.35">
      <c r="B24" s="50" t="s">
        <v>278</v>
      </c>
      <c r="C24" s="30">
        <v>0</v>
      </c>
      <c r="E24" s="50" t="s">
        <v>278</v>
      </c>
      <c r="F24" s="30">
        <v>0</v>
      </c>
      <c r="H24" s="50" t="s">
        <v>278</v>
      </c>
      <c r="I24" s="30">
        <v>0</v>
      </c>
    </row>
    <row r="25" spans="2:9" ht="16" x14ac:dyDescent="0.35">
      <c r="B25" s="50" t="s">
        <v>279</v>
      </c>
      <c r="C25" s="30">
        <v>0</v>
      </c>
      <c r="E25" s="50" t="s">
        <v>279</v>
      </c>
      <c r="F25" s="30">
        <v>0</v>
      </c>
      <c r="H25" s="50" t="s">
        <v>279</v>
      </c>
      <c r="I25" s="30">
        <v>0</v>
      </c>
    </row>
    <row r="26" spans="2:9" ht="16" x14ac:dyDescent="0.35">
      <c r="B26" s="50" t="s">
        <v>280</v>
      </c>
      <c r="C26" s="30">
        <v>0</v>
      </c>
      <c r="E26" s="50" t="s">
        <v>280</v>
      </c>
      <c r="F26" s="30">
        <v>0</v>
      </c>
      <c r="H26" s="50" t="s">
        <v>280</v>
      </c>
      <c r="I26" s="30">
        <v>0</v>
      </c>
    </row>
    <row r="27" spans="2:9" ht="16" x14ac:dyDescent="0.35">
      <c r="B27" s="50" t="s">
        <v>280</v>
      </c>
      <c r="C27" s="30">
        <v>0</v>
      </c>
      <c r="E27" s="50" t="s">
        <v>280</v>
      </c>
      <c r="F27" s="30">
        <v>0</v>
      </c>
      <c r="H27" s="50" t="s">
        <v>280</v>
      </c>
      <c r="I27" s="30">
        <v>0</v>
      </c>
    </row>
    <row r="28" spans="2:9" ht="16" x14ac:dyDescent="0.35">
      <c r="B28" s="50" t="s">
        <v>280</v>
      </c>
      <c r="C28" s="30">
        <v>0</v>
      </c>
      <c r="E28" s="50" t="s">
        <v>280</v>
      </c>
      <c r="F28" s="30">
        <v>0</v>
      </c>
      <c r="H28" s="50" t="s">
        <v>280</v>
      </c>
      <c r="I28" s="30">
        <v>0</v>
      </c>
    </row>
    <row r="29" spans="2:9" ht="16" x14ac:dyDescent="0.35">
      <c r="B29" s="50" t="s">
        <v>280</v>
      </c>
      <c r="C29" s="30">
        <v>0</v>
      </c>
      <c r="E29" s="50" t="s">
        <v>280</v>
      </c>
      <c r="F29" s="30">
        <v>0</v>
      </c>
      <c r="H29" s="50" t="s">
        <v>280</v>
      </c>
      <c r="I29" s="30">
        <v>0</v>
      </c>
    </row>
    <row r="30" spans="2:9" ht="16" x14ac:dyDescent="0.35">
      <c r="B30" s="50" t="s">
        <v>281</v>
      </c>
      <c r="C30" s="30">
        <v>0</v>
      </c>
      <c r="E30" s="50" t="s">
        <v>281</v>
      </c>
      <c r="F30" s="30">
        <v>0</v>
      </c>
      <c r="H30" s="50" t="s">
        <v>281</v>
      </c>
      <c r="I30" s="30">
        <v>0</v>
      </c>
    </row>
    <row r="31" spans="2:9" ht="16" x14ac:dyDescent="0.35">
      <c r="B31" s="50" t="s">
        <v>282</v>
      </c>
      <c r="C31" s="30">
        <v>0</v>
      </c>
      <c r="E31" s="50" t="s">
        <v>282</v>
      </c>
      <c r="F31" s="30">
        <v>0</v>
      </c>
      <c r="H31" s="50" t="s">
        <v>282</v>
      </c>
      <c r="I31" s="30">
        <v>0</v>
      </c>
    </row>
    <row r="32" spans="2:9" ht="16" x14ac:dyDescent="0.35">
      <c r="B32" s="50" t="s">
        <v>283</v>
      </c>
      <c r="C32" s="30">
        <v>0</v>
      </c>
      <c r="E32" s="50" t="s">
        <v>283</v>
      </c>
      <c r="F32" s="30">
        <v>0</v>
      </c>
      <c r="H32" s="50" t="s">
        <v>283</v>
      </c>
      <c r="I32" s="30">
        <v>0</v>
      </c>
    </row>
    <row r="33" spans="2:9" ht="16" x14ac:dyDescent="0.35">
      <c r="B33" s="50" t="s">
        <v>284</v>
      </c>
      <c r="C33" s="30">
        <v>0</v>
      </c>
      <c r="E33" s="50" t="s">
        <v>284</v>
      </c>
      <c r="F33" s="30">
        <v>0</v>
      </c>
      <c r="H33" s="50" t="s">
        <v>284</v>
      </c>
      <c r="I33" s="30">
        <v>0</v>
      </c>
    </row>
    <row r="34" spans="2:9" ht="16" x14ac:dyDescent="0.35">
      <c r="B34" s="50" t="s">
        <v>285</v>
      </c>
      <c r="C34" s="30">
        <v>0</v>
      </c>
      <c r="E34" s="50" t="s">
        <v>285</v>
      </c>
      <c r="F34" s="30">
        <v>1</v>
      </c>
      <c r="H34" s="50" t="s">
        <v>285</v>
      </c>
      <c r="I34" s="30">
        <v>0</v>
      </c>
    </row>
    <row r="35" spans="2:9" ht="16" x14ac:dyDescent="0.35">
      <c r="B35" s="50" t="s">
        <v>285</v>
      </c>
      <c r="C35" s="30">
        <v>0</v>
      </c>
      <c r="E35" s="50" t="s">
        <v>285</v>
      </c>
      <c r="F35" s="30">
        <v>1</v>
      </c>
      <c r="H35" s="50" t="s">
        <v>285</v>
      </c>
      <c r="I35" s="30">
        <v>0</v>
      </c>
    </row>
    <row r="36" spans="2:9" ht="32" x14ac:dyDescent="0.35">
      <c r="B36" s="50" t="s">
        <v>286</v>
      </c>
      <c r="C36" s="30">
        <v>0</v>
      </c>
      <c r="E36" s="50" t="s">
        <v>286</v>
      </c>
      <c r="F36" s="30">
        <v>0</v>
      </c>
      <c r="H36" s="50" t="s">
        <v>286</v>
      </c>
      <c r="I36" s="30">
        <v>0</v>
      </c>
    </row>
    <row r="37" spans="2:9" ht="16" x14ac:dyDescent="0.35">
      <c r="B37" s="50" t="s">
        <v>287</v>
      </c>
      <c r="C37" s="30">
        <v>0</v>
      </c>
      <c r="E37" s="50" t="s">
        <v>287</v>
      </c>
      <c r="F37" s="30">
        <v>0</v>
      </c>
      <c r="H37" s="50" t="s">
        <v>287</v>
      </c>
      <c r="I37" s="30">
        <v>0</v>
      </c>
    </row>
    <row r="38" spans="2:9" ht="32" x14ac:dyDescent="0.35">
      <c r="B38" s="50" t="s">
        <v>288</v>
      </c>
      <c r="C38" s="30">
        <v>0</v>
      </c>
      <c r="E38" s="50" t="s">
        <v>288</v>
      </c>
      <c r="F38" s="30">
        <v>0</v>
      </c>
      <c r="H38" s="50" t="s">
        <v>288</v>
      </c>
      <c r="I38" s="30">
        <v>0</v>
      </c>
    </row>
    <row r="39" spans="2:9" ht="32" x14ac:dyDescent="0.35">
      <c r="B39" s="50" t="s">
        <v>289</v>
      </c>
      <c r="C39" s="30">
        <v>0</v>
      </c>
      <c r="E39" s="50" t="s">
        <v>289</v>
      </c>
      <c r="F39" s="30">
        <v>0</v>
      </c>
      <c r="H39" s="50" t="s">
        <v>289</v>
      </c>
      <c r="I39" s="30">
        <v>0</v>
      </c>
    </row>
    <row r="40" spans="2:9" ht="16" x14ac:dyDescent="0.35">
      <c r="B40" s="50" t="s">
        <v>290</v>
      </c>
      <c r="C40" s="30">
        <v>0</v>
      </c>
      <c r="E40" s="50" t="s">
        <v>290</v>
      </c>
      <c r="F40" s="30">
        <v>0</v>
      </c>
      <c r="H40" s="50" t="s">
        <v>290</v>
      </c>
      <c r="I40" s="30">
        <v>0</v>
      </c>
    </row>
    <row r="41" spans="2:9" ht="16" x14ac:dyDescent="0.35">
      <c r="B41" s="50" t="s">
        <v>291</v>
      </c>
      <c r="C41" s="30">
        <v>0</v>
      </c>
      <c r="E41" s="50" t="s">
        <v>291</v>
      </c>
      <c r="F41" s="30">
        <v>0</v>
      </c>
      <c r="H41" s="50" t="s">
        <v>291</v>
      </c>
      <c r="I41" s="30">
        <v>0</v>
      </c>
    </row>
    <row r="42" spans="2:9" ht="32" x14ac:dyDescent="0.35">
      <c r="B42" s="50" t="s">
        <v>292</v>
      </c>
      <c r="C42" s="30">
        <v>0</v>
      </c>
      <c r="E42" s="50" t="s">
        <v>292</v>
      </c>
      <c r="F42" s="30">
        <v>0</v>
      </c>
      <c r="H42" s="50" t="s">
        <v>292</v>
      </c>
      <c r="I42" s="30">
        <v>0</v>
      </c>
    </row>
    <row r="43" spans="2:9" ht="16" x14ac:dyDescent="0.35">
      <c r="B43" s="50" t="s">
        <v>293</v>
      </c>
      <c r="C43" s="30">
        <v>0</v>
      </c>
      <c r="E43" s="50" t="s">
        <v>293</v>
      </c>
      <c r="F43" s="30">
        <v>0</v>
      </c>
      <c r="H43" s="50" t="s">
        <v>293</v>
      </c>
      <c r="I43" s="30">
        <v>0</v>
      </c>
    </row>
    <row r="44" spans="2:9" ht="16" x14ac:dyDescent="0.35">
      <c r="B44" s="50" t="s">
        <v>294</v>
      </c>
      <c r="C44" s="30">
        <v>0</v>
      </c>
      <c r="E44" s="50" t="s">
        <v>294</v>
      </c>
      <c r="F44" s="30">
        <v>0</v>
      </c>
      <c r="H44" s="50" t="s">
        <v>294</v>
      </c>
      <c r="I44" s="30">
        <v>0</v>
      </c>
    </row>
    <row r="45" spans="2:9" ht="16" x14ac:dyDescent="0.35">
      <c r="B45" s="50" t="s">
        <v>295</v>
      </c>
      <c r="C45" s="30">
        <v>0</v>
      </c>
      <c r="E45" s="50" t="s">
        <v>295</v>
      </c>
      <c r="F45" s="30">
        <v>1</v>
      </c>
      <c r="H45" s="50" t="s">
        <v>295</v>
      </c>
      <c r="I45" s="30">
        <v>0</v>
      </c>
    </row>
    <row r="46" spans="2:9" ht="16" x14ac:dyDescent="0.35">
      <c r="B46" s="50" t="s">
        <v>296</v>
      </c>
      <c r="C46" s="30">
        <v>0</v>
      </c>
      <c r="E46" s="50" t="s">
        <v>296</v>
      </c>
      <c r="F46" s="30">
        <v>0</v>
      </c>
      <c r="H46" s="50" t="s">
        <v>296</v>
      </c>
      <c r="I46" s="30">
        <v>0</v>
      </c>
    </row>
    <row r="47" spans="2:9" ht="16" x14ac:dyDescent="0.35">
      <c r="B47" s="50" t="s">
        <v>297</v>
      </c>
      <c r="C47" s="30">
        <v>0</v>
      </c>
      <c r="E47" s="50" t="s">
        <v>297</v>
      </c>
      <c r="F47" s="30">
        <v>0</v>
      </c>
      <c r="H47" s="50" t="s">
        <v>297</v>
      </c>
      <c r="I47" s="30">
        <v>0</v>
      </c>
    </row>
    <row r="48" spans="2:9" ht="16" x14ac:dyDescent="0.35">
      <c r="B48" s="50" t="s">
        <v>298</v>
      </c>
      <c r="C48" s="30">
        <v>0</v>
      </c>
      <c r="E48" s="50" t="s">
        <v>298</v>
      </c>
      <c r="F48" s="30">
        <v>0</v>
      </c>
      <c r="H48" s="50" t="s">
        <v>298</v>
      </c>
      <c r="I48" s="30">
        <v>0</v>
      </c>
    </row>
  </sheetData>
  <mergeCells count="3">
    <mergeCell ref="B2:C2"/>
    <mergeCell ref="E2:F2"/>
    <mergeCell ref="H2:I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52"/>
  <sheetViews>
    <sheetView topLeftCell="H1" zoomScale="85" zoomScaleNormal="85" workbookViewId="0">
      <pane ySplit="6" topLeftCell="A7" activePane="bottomLeft" state="frozen"/>
      <selection pane="bottomLeft" activeCell="Q2" sqref="Q2:R3"/>
    </sheetView>
  </sheetViews>
  <sheetFormatPr baseColWidth="10" defaultColWidth="11.453125" defaultRowHeight="14.5" x14ac:dyDescent="0.35"/>
  <cols>
    <col min="1" max="1" width="3.1796875" style="11" customWidth="1"/>
    <col min="2" max="2" width="10.453125" style="17" customWidth="1"/>
    <col min="3" max="3" width="22.1796875" style="17" customWidth="1"/>
    <col min="4" max="4" width="11" style="11" customWidth="1"/>
    <col min="5" max="5" width="9.453125" style="11" customWidth="1"/>
    <col min="6" max="7" width="9.26953125" style="11" customWidth="1"/>
    <col min="8" max="8" width="18.81640625" style="11" customWidth="1"/>
    <col min="9" max="9" width="45" style="17" customWidth="1"/>
    <col min="10" max="17" width="11.453125" style="11"/>
    <col min="18" max="18" width="29.54296875" style="11" customWidth="1"/>
    <col min="19" max="16384" width="11.453125" style="11"/>
  </cols>
  <sheetData>
    <row r="2" spans="2:18" ht="33" customHeight="1" x14ac:dyDescent="0.35">
      <c r="B2" s="64"/>
      <c r="C2" s="65"/>
      <c r="D2" s="66"/>
      <c r="E2" s="70" t="s">
        <v>256</v>
      </c>
      <c r="F2" s="65"/>
      <c r="G2" s="65"/>
      <c r="H2" s="65"/>
      <c r="I2" s="65"/>
      <c r="J2" s="65"/>
      <c r="K2" s="65"/>
      <c r="L2" s="65"/>
      <c r="M2" s="65"/>
      <c r="N2" s="65"/>
      <c r="O2" s="65"/>
      <c r="P2" s="66"/>
      <c r="Q2" s="60" t="s">
        <v>308</v>
      </c>
      <c r="R2" s="61"/>
    </row>
    <row r="3" spans="2:18" ht="39" customHeight="1" x14ac:dyDescent="0.35">
      <c r="B3" s="67"/>
      <c r="C3" s="68"/>
      <c r="D3" s="69"/>
      <c r="E3" s="71"/>
      <c r="F3" s="68"/>
      <c r="G3" s="68"/>
      <c r="H3" s="68"/>
      <c r="I3" s="68"/>
      <c r="J3" s="68"/>
      <c r="K3" s="68"/>
      <c r="L3" s="68"/>
      <c r="M3" s="68"/>
      <c r="N3" s="68"/>
      <c r="O3" s="68"/>
      <c r="P3" s="69"/>
      <c r="Q3" s="62"/>
      <c r="R3" s="63"/>
    </row>
    <row r="5" spans="2:18" ht="23.5" customHeight="1" x14ac:dyDescent="0.35">
      <c r="B5" s="72" t="s">
        <v>0</v>
      </c>
      <c r="C5" s="72" t="s">
        <v>44</v>
      </c>
      <c r="D5" s="72" t="s">
        <v>16</v>
      </c>
      <c r="E5" s="72"/>
      <c r="F5" s="72" t="s">
        <v>1</v>
      </c>
      <c r="G5" s="72" t="s">
        <v>15</v>
      </c>
      <c r="H5" s="72" t="s">
        <v>19</v>
      </c>
      <c r="I5" s="72" t="s">
        <v>40</v>
      </c>
    </row>
    <row r="6" spans="2:18" ht="20.25" customHeight="1" x14ac:dyDescent="0.35">
      <c r="B6" s="72"/>
      <c r="C6" s="72"/>
      <c r="D6" s="10" t="s">
        <v>17</v>
      </c>
      <c r="E6" s="10" t="s">
        <v>18</v>
      </c>
      <c r="F6" s="72"/>
      <c r="G6" s="72"/>
      <c r="H6" s="72"/>
      <c r="I6" s="72"/>
    </row>
    <row r="7" spans="2:18" ht="47.15" customHeight="1" x14ac:dyDescent="0.35">
      <c r="B7" s="12">
        <f>'Matriz de riesgo OCP'!A9</f>
        <v>1</v>
      </c>
      <c r="C7" s="12" t="str">
        <f>'Matriz de riesgo OCP'!B9</f>
        <v>Responsabilidad legal</v>
      </c>
      <c r="D7" s="13">
        <f>AVERAGE('Matriz de riesgo OCP'!L9:M9)</f>
        <v>2</v>
      </c>
      <c r="E7" s="13">
        <f>AVERAGE('Matriz de riesgo OCP'!N9:O9)</f>
        <v>1.5</v>
      </c>
      <c r="F7" s="14">
        <f>D7*E7</f>
        <v>3</v>
      </c>
      <c r="G7" s="9" t="str">
        <f>IF(F7&gt;15,"Crítico",IF(F7&gt;8,"Alto",IF(F7&gt;4,"Medio","Bajo")))</f>
        <v>Bajo</v>
      </c>
      <c r="H7" s="12" t="str">
        <f>'Matriz de riesgo OCP'!K9</f>
        <v>Estrategico</v>
      </c>
      <c r="I7" s="12" t="str">
        <f>'Matriz de riesgo OCP'!F9</f>
        <v>Organismo de certificación pierde su estatus legal o incumple requisitos de habilitación (si aplican)</v>
      </c>
    </row>
    <row r="8" spans="2:18" ht="47.15" customHeight="1" x14ac:dyDescent="0.35">
      <c r="B8" s="12">
        <f>'Matriz de riesgo OCP'!A10</f>
        <v>2</v>
      </c>
      <c r="C8" s="12" t="str">
        <f>'Matriz de riesgo OCP'!B10</f>
        <v xml:space="preserve">Responsabilidad en materia de certificación </v>
      </c>
      <c r="D8" s="13">
        <f>AVERAGE('Matriz de riesgo OCP'!L10:M10)</f>
        <v>1</v>
      </c>
      <c r="E8" s="13">
        <f>AVERAGE('Matriz de riesgo OCP'!N10:O10)</f>
        <v>1</v>
      </c>
      <c r="F8" s="14">
        <f t="shared" ref="F8:F21" si="0">D8*E8</f>
        <v>1</v>
      </c>
      <c r="G8" s="9" t="str">
        <f t="shared" ref="G8:G51" si="1">IF(F8&gt;15,"Crítico",IF(F8&gt;8,"Alto",IF(F8&gt;4,"Medio","Bajo")))</f>
        <v>Bajo</v>
      </c>
      <c r="H8" s="12" t="str">
        <f>'Matriz de riesgo OCP'!K10</f>
        <v>Estratégico</v>
      </c>
      <c r="I8" s="12" t="str">
        <f>'Matriz de riesgo OCP'!F10</f>
        <v xml:space="preserve">Subcontratación de la toma de decisión </v>
      </c>
    </row>
    <row r="9" spans="2:18" ht="47.15" customHeight="1" x14ac:dyDescent="0.35">
      <c r="B9" s="12">
        <f>'Matriz de riesgo OCP'!A11</f>
        <v>3</v>
      </c>
      <c r="C9" s="12" t="str">
        <f>'Matriz de riesgo OCP'!B11</f>
        <v>Gestión de imparcialidad</v>
      </c>
      <c r="D9" s="13">
        <f>AVERAGE('Matriz de riesgo OCP'!L11:M11)</f>
        <v>2</v>
      </c>
      <c r="E9" s="13">
        <f>AVERAGE('Matriz de riesgo OCP'!N11:O11)</f>
        <v>1.5</v>
      </c>
      <c r="F9" s="14">
        <f t="shared" si="0"/>
        <v>3</v>
      </c>
      <c r="G9" s="9" t="str">
        <f t="shared" si="1"/>
        <v>Bajo</v>
      </c>
      <c r="H9" s="12" t="str">
        <f>'Matriz de riesgo OCP'!K11</f>
        <v>Estratégico</v>
      </c>
      <c r="I9" s="12" t="str">
        <f>'Matriz de riesgo OCP'!F11</f>
        <v>Inadecuada identificación, análisis, valoración y tratamiento de riesgos de imparcialidad</v>
      </c>
    </row>
    <row r="10" spans="2:18" ht="47.15" customHeight="1" x14ac:dyDescent="0.35">
      <c r="B10" s="12">
        <f>'Matriz de riesgo OCP'!A12</f>
        <v>4</v>
      </c>
      <c r="C10" s="12" t="str">
        <f>'Matriz de riesgo OCP'!B12</f>
        <v>Gestión de imparcialidad</v>
      </c>
      <c r="D10" s="13">
        <f>AVERAGE('Matriz de riesgo OCP'!L12:M12)</f>
        <v>5</v>
      </c>
      <c r="E10" s="13">
        <f>AVERAGE('Matriz de riesgo OCP'!N12:O12)</f>
        <v>1</v>
      </c>
      <c r="F10" s="14">
        <f t="shared" si="0"/>
        <v>5</v>
      </c>
      <c r="G10" s="9" t="str">
        <f t="shared" si="1"/>
        <v>Medio</v>
      </c>
      <c r="H10" s="12" t="str">
        <f>'Matriz de riesgo OCP'!K12</f>
        <v>Estratégico</v>
      </c>
      <c r="I10" s="12" t="str">
        <f>'Matriz de riesgo OCP'!F12</f>
        <v>Facilitar actividades de evaluación y exámen para no ser percibido como muy estricto</v>
      </c>
    </row>
    <row r="11" spans="2:18" ht="47.15" customHeight="1" x14ac:dyDescent="0.35">
      <c r="B11" s="12">
        <f>'Matriz de riesgo OCP'!A13</f>
        <v>5</v>
      </c>
      <c r="C11" s="12" t="str">
        <f>'Matriz de riesgo OCP'!B13</f>
        <v>Gestión de imparcialidad</v>
      </c>
      <c r="D11" s="13">
        <f>AVERAGE('Matriz de riesgo OCP'!L13:M13)</f>
        <v>5</v>
      </c>
      <c r="E11" s="13">
        <f>AVERAGE('Matriz de riesgo OCP'!N13:O13)</f>
        <v>1</v>
      </c>
      <c r="F11" s="14">
        <f t="shared" si="0"/>
        <v>5</v>
      </c>
      <c r="G11" s="9" t="str">
        <f t="shared" si="1"/>
        <v>Medio</v>
      </c>
      <c r="H11" s="12" t="str">
        <f>'Matriz de riesgo OCP'!K13</f>
        <v>De Mercado</v>
      </c>
      <c r="I11" s="12" t="str">
        <f>'Matriz de riesgo OCP'!F13</f>
        <v>Permitir presiones de organismos relacionados que afecten actividades de evaluación y exámen</v>
      </c>
    </row>
    <row r="12" spans="2:18" ht="47.15" customHeight="1" x14ac:dyDescent="0.35">
      <c r="B12" s="12">
        <f>'Matriz de riesgo OCP'!A14</f>
        <v>6</v>
      </c>
      <c r="C12" s="12" t="str">
        <f>'Matriz de riesgo OCP'!B14</f>
        <v>Gestión de imparcialidad</v>
      </c>
      <c r="D12" s="13">
        <f>AVERAGE('Matriz de riesgo OCP'!L14:M14)</f>
        <v>5</v>
      </c>
      <c r="E12" s="13">
        <f>AVERAGE('Matriz de riesgo OCP'!N14:O14)</f>
        <v>1</v>
      </c>
      <c r="F12" s="14">
        <f t="shared" si="0"/>
        <v>5</v>
      </c>
      <c r="G12" s="9" t="str">
        <f t="shared" si="1"/>
        <v>Medio</v>
      </c>
      <c r="H12" s="12" t="str">
        <f>'Matriz de riesgo OCP'!K14</f>
        <v>De Mercado</v>
      </c>
      <c r="I12" s="12" t="str">
        <f>'Matriz de riesgo OCP'!F14</f>
        <v>Sobornos, chantajes, amenazas u otras actuaciones ilicitas que afecten la imparcialidad</v>
      </c>
    </row>
    <row r="13" spans="2:18" ht="47.15" customHeight="1" x14ac:dyDescent="0.35">
      <c r="B13" s="12">
        <f>'Matriz de riesgo OCP'!A15</f>
        <v>7</v>
      </c>
      <c r="C13" s="12" t="str">
        <f>'Matriz de riesgo OCP'!B15</f>
        <v>Responsabilidad legal y financiamientol</v>
      </c>
      <c r="D13" s="13">
        <f>AVERAGE('Matriz de riesgo OCP'!L15:M15)</f>
        <v>1.5</v>
      </c>
      <c r="E13" s="13">
        <f>AVERAGE('Matriz de riesgo OCP'!N15:O15)</f>
        <v>1</v>
      </c>
      <c r="F13" s="14">
        <f t="shared" si="0"/>
        <v>1.5</v>
      </c>
      <c r="G13" s="9" t="str">
        <f t="shared" si="1"/>
        <v>Bajo</v>
      </c>
      <c r="H13" s="12" t="str">
        <f>'Matriz de riesgo OCP'!K15</f>
        <v>Estratégico</v>
      </c>
      <c r="I13" s="12" t="str">
        <f>'Matriz de riesgo OCP'!F15</f>
        <v xml:space="preserve">Falta de recursos para la operación </v>
      </c>
    </row>
    <row r="14" spans="2:18" ht="47.15" customHeight="1" x14ac:dyDescent="0.35">
      <c r="B14" s="12">
        <f>'Matriz de riesgo OCP'!A16</f>
        <v>8</v>
      </c>
      <c r="C14" s="12" t="str">
        <f>'Matriz de riesgo OCP'!B16</f>
        <v>Responsabilidad legal y financiamientol</v>
      </c>
      <c r="D14" s="13">
        <f>AVERAGE('Matriz de riesgo OCP'!L16:M16)</f>
        <v>1</v>
      </c>
      <c r="E14" s="13">
        <f>AVERAGE('Matriz de riesgo OCP'!N16:O16)</f>
        <v>1.5</v>
      </c>
      <c r="F14" s="14">
        <f t="shared" si="0"/>
        <v>1.5</v>
      </c>
      <c r="G14" s="9" t="str">
        <f t="shared" si="1"/>
        <v>Bajo</v>
      </c>
      <c r="H14" s="12" t="str">
        <f>'Matriz de riesgo OCP'!K16</f>
        <v>Estratégico</v>
      </c>
      <c r="I14" s="12" t="str">
        <f>'Matriz de riesgo OCP'!F16</f>
        <v xml:space="preserve">Incumplimiento de requisitos de polizas de seguros </v>
      </c>
    </row>
    <row r="15" spans="2:18" ht="47.15" customHeight="1" x14ac:dyDescent="0.35">
      <c r="B15" s="12">
        <f>'Matriz de riesgo OCP'!A17</f>
        <v>9</v>
      </c>
      <c r="C15" s="12" t="str">
        <f>'Matriz de riesgo OCP'!B17</f>
        <v xml:space="preserve">Estructura de la organización y  alta dirección </v>
      </c>
      <c r="D15" s="13">
        <f>AVERAGE('Matriz de riesgo OCP'!L17:M17)</f>
        <v>2.5</v>
      </c>
      <c r="E15" s="13">
        <f>AVERAGE('Matriz de riesgo OCP'!N17:O17)</f>
        <v>1.5</v>
      </c>
      <c r="F15" s="14">
        <f t="shared" si="0"/>
        <v>3.75</v>
      </c>
      <c r="G15" s="9" t="str">
        <f t="shared" si="1"/>
        <v>Bajo</v>
      </c>
      <c r="H15" s="12" t="str">
        <f>'Matriz de riesgo OCP'!K17</f>
        <v>Operativo</v>
      </c>
      <c r="I15" s="12" t="str">
        <f>'Matriz de riesgo OCP'!F17</f>
        <v>Estructura inadecuada que genera fallas y errores en la gestión de los procesos del OEC</v>
      </c>
    </row>
    <row r="16" spans="2:18" ht="47.15" customHeight="1" x14ac:dyDescent="0.35">
      <c r="B16" s="12">
        <f>'Matriz de riesgo OCP'!A18</f>
        <v>10</v>
      </c>
      <c r="C16" s="12" t="str">
        <f>'Matriz de riesgo OCP'!B18</f>
        <v>Actividades de formación</v>
      </c>
      <c r="D16" s="13">
        <f>AVERAGE('Matriz de riesgo OCP'!L18:M18)</f>
        <v>3.5</v>
      </c>
      <c r="E16" s="13">
        <f>AVERAGE('Matriz de riesgo OCP'!N18:O18)</f>
        <v>1.5</v>
      </c>
      <c r="F16" s="14">
        <f t="shared" si="0"/>
        <v>5.25</v>
      </c>
      <c r="G16" s="9" t="str">
        <f t="shared" si="1"/>
        <v>Medio</v>
      </c>
      <c r="H16" s="12" t="str">
        <f>'Matriz de riesgo OCP'!K18</f>
        <v>Estratégico</v>
      </c>
      <c r="I16" s="12" t="str">
        <f>'Matriz de riesgo OCP'!F18</f>
        <v>Realizar actividades de capacitación en el esquema condicionando las actividades de certificación</v>
      </c>
    </row>
    <row r="17" spans="2:9" ht="47.15" customHeight="1" x14ac:dyDescent="0.35">
      <c r="B17" s="12">
        <f>'Matriz de riesgo OCP'!A19</f>
        <v>11</v>
      </c>
      <c r="C17" s="12" t="str">
        <f>'Matriz de riesgo OCP'!B19</f>
        <v>Requisitos generales del personal</v>
      </c>
      <c r="D17" s="13">
        <f>AVERAGE('Matriz de riesgo OCP'!L19:M19)</f>
        <v>2.5</v>
      </c>
      <c r="E17" s="13">
        <f>AVERAGE('Matriz de riesgo OCP'!N19:O19)</f>
        <v>1.5</v>
      </c>
      <c r="F17" s="14">
        <f t="shared" si="0"/>
        <v>3.75</v>
      </c>
      <c r="G17" s="9" t="str">
        <f t="shared" si="1"/>
        <v>Bajo</v>
      </c>
      <c r="H17" s="12" t="str">
        <f>'Matriz de riesgo OCP'!K19</f>
        <v>Operativo</v>
      </c>
      <c r="I17" s="12" t="str">
        <f>'Matriz de riesgo OCP'!F19</f>
        <v>Falta de evidencias de la competencia del personal</v>
      </c>
    </row>
    <row r="18" spans="2:9" ht="47.15" customHeight="1" x14ac:dyDescent="0.35">
      <c r="B18" s="12">
        <f>'Matriz de riesgo OCP'!A20</f>
        <v>12</v>
      </c>
      <c r="C18" s="12" t="str">
        <f>'Matriz de riesgo OCP'!B20</f>
        <v>Personal que interviene en actividades de certificación</v>
      </c>
      <c r="D18" s="13">
        <f>AVERAGE('Matriz de riesgo OCP'!L20:M20)</f>
        <v>4.5</v>
      </c>
      <c r="E18" s="13">
        <f>AVERAGE('Matriz de riesgo OCP'!N20:O20)</f>
        <v>1.5</v>
      </c>
      <c r="F18" s="14">
        <f t="shared" si="0"/>
        <v>6.75</v>
      </c>
      <c r="G18" s="9" t="str">
        <f t="shared" si="1"/>
        <v>Medio</v>
      </c>
      <c r="H18" s="12" t="str">
        <f>'Matriz de riesgo OCP'!K20</f>
        <v>Operativo</v>
      </c>
      <c r="I18" s="12" t="str">
        <f>'Matriz de riesgo OCP'!F20</f>
        <v>Realización de servicios de certificación y toma de decisión por personal no competente</v>
      </c>
    </row>
    <row r="19" spans="2:9" ht="47.15" customHeight="1" x14ac:dyDescent="0.35">
      <c r="B19" s="12">
        <f>'Matriz de riesgo OCP'!A21</f>
        <v>13</v>
      </c>
      <c r="C19" s="12" t="str">
        <f>'Matriz de riesgo OCP'!B21</f>
        <v>Contratación externa</v>
      </c>
      <c r="D19" s="13">
        <f>AVERAGE('Matriz de riesgo OCP'!L21:M21)</f>
        <v>1</v>
      </c>
      <c r="E19" s="13">
        <f>AVERAGE('Matriz de riesgo OCP'!N21:O21)</f>
        <v>1.5</v>
      </c>
      <c r="F19" s="14">
        <f t="shared" si="0"/>
        <v>1.5</v>
      </c>
      <c r="G19" s="9" t="str">
        <f t="shared" si="1"/>
        <v>Bajo</v>
      </c>
      <c r="H19" s="12" t="str">
        <f>'Matriz de riesgo OCP'!K21</f>
        <v>Operativo</v>
      </c>
      <c r="I19" s="12" t="str">
        <f>'Matriz de riesgo OCP'!F21</f>
        <v>Contratación de servicios de evaluación y exámen no competentes</v>
      </c>
    </row>
    <row r="20" spans="2:9" ht="47.15" customHeight="1" x14ac:dyDescent="0.35">
      <c r="B20" s="12">
        <f>'Matriz de riesgo OCP'!A22</f>
        <v>14</v>
      </c>
      <c r="C20" s="12" t="str">
        <f>'Matriz de riesgo OCP'!B22</f>
        <v>Otros recursas</v>
      </c>
      <c r="D20" s="13">
        <f>AVERAGE('Matriz de riesgo OCP'!L22:M22)</f>
        <v>4.5</v>
      </c>
      <c r="E20" s="13">
        <f>AVERAGE('Matriz de riesgo OCP'!N22:O22)</f>
        <v>1.5</v>
      </c>
      <c r="F20" s="14">
        <f t="shared" si="0"/>
        <v>6.75</v>
      </c>
      <c r="G20" s="9" t="str">
        <f t="shared" si="1"/>
        <v>Medio</v>
      </c>
      <c r="H20" s="12" t="str">
        <f>'Matriz de riesgo OCP'!K22</f>
        <v>Operativo</v>
      </c>
      <c r="I20" s="12" t="str">
        <f>'Matriz de riesgo OCP'!F22</f>
        <v>Uso de llugares de examen, equipos y recursos inadecuados con relación a requisitos de esquema</v>
      </c>
    </row>
    <row r="21" spans="2:9" ht="47.15" customHeight="1" x14ac:dyDescent="0.35">
      <c r="B21" s="12">
        <f>'Matriz de riesgo OCP'!A23</f>
        <v>15</v>
      </c>
      <c r="C21" s="12" t="str">
        <f>'Matriz de riesgo OCP'!B23</f>
        <v xml:space="preserve">Registros de certificación </v>
      </c>
      <c r="D21" s="13">
        <f>AVERAGE('Matriz de riesgo OCP'!L23:M23)</f>
        <v>3.5</v>
      </c>
      <c r="E21" s="13">
        <f>AVERAGE('Matriz de riesgo OCP'!N23:O23)</f>
        <v>1</v>
      </c>
      <c r="F21" s="14">
        <f t="shared" si="0"/>
        <v>3.5</v>
      </c>
      <c r="G21" s="9" t="str">
        <f t="shared" si="1"/>
        <v>Bajo</v>
      </c>
      <c r="H21" s="12" t="str">
        <f>'Matriz de riesgo OCP'!K23</f>
        <v>Operativo</v>
      </c>
      <c r="I21" s="12" t="str">
        <f>'Matriz de riesgo OCP'!F23</f>
        <v>Daño o pérdida de registros de proceso de certificación</v>
      </c>
    </row>
    <row r="22" spans="2:9" ht="47.15" customHeight="1" x14ac:dyDescent="0.35">
      <c r="B22" s="12">
        <f>'Matriz de riesgo OCP'!A24</f>
        <v>16</v>
      </c>
      <c r="C22" s="12" t="str">
        <f>'Matriz de riesgo OCP'!B24</f>
        <v xml:space="preserve">Registros de certificación </v>
      </c>
      <c r="D22" s="13">
        <f>AVERAGE('Matriz de riesgo OCP'!L24:M24)</f>
        <v>4</v>
      </c>
      <c r="E22" s="13">
        <f>AVERAGE('Matriz de riesgo OCP'!N24:O24)</f>
        <v>1.5</v>
      </c>
      <c r="F22" s="14">
        <f t="shared" ref="F22:F51" si="2">D22*E22</f>
        <v>6</v>
      </c>
      <c r="G22" s="9" t="str">
        <f t="shared" si="1"/>
        <v>Medio</v>
      </c>
      <c r="H22" s="12" t="str">
        <f>'Matriz de riesgo OCP'!K24</f>
        <v>Operativo</v>
      </c>
      <c r="I22" s="12" t="str">
        <f>'Matriz de riesgo OCP'!F24</f>
        <v>Falta de evidencias de la evaluación y exámen de acuerdo con los requisitos del esquema de certificación.</v>
      </c>
    </row>
    <row r="23" spans="2:9" ht="47.15" customHeight="1" x14ac:dyDescent="0.35">
      <c r="B23" s="12">
        <f>'Matriz de riesgo OCP'!A25</f>
        <v>17</v>
      </c>
      <c r="C23" s="12" t="str">
        <f>'Matriz de riesgo OCP'!B25</f>
        <v>Información publica</v>
      </c>
      <c r="D23" s="13">
        <f>AVERAGE('Matriz de riesgo OCP'!L25:M25)</f>
        <v>3</v>
      </c>
      <c r="E23" s="13">
        <f>AVERAGE('Matriz de riesgo OCP'!N25:O25)</f>
        <v>1.5</v>
      </c>
      <c r="F23" s="14">
        <f t="shared" si="2"/>
        <v>4.5</v>
      </c>
      <c r="G23" s="9" t="str">
        <f t="shared" si="1"/>
        <v>Medio</v>
      </c>
      <c r="H23" s="12" t="str">
        <f>'Matriz de riesgo OCP'!K25</f>
        <v>Operativo</v>
      </c>
      <c r="I23" s="12" t="str">
        <f>'Matriz de riesgo OCP'!F25</f>
        <v>Suministrar información errada o incompleta sobre alcances, pre requisitos, requisitos, esquemas y proceso de certificación</v>
      </c>
    </row>
    <row r="24" spans="2:9" ht="47.15" customHeight="1" x14ac:dyDescent="0.35">
      <c r="B24" s="12">
        <f>'Matriz de riesgo OCP'!A26</f>
        <v>18</v>
      </c>
      <c r="C24" s="12" t="str">
        <f>'Matriz de riesgo OCP'!B26</f>
        <v>Confidencialidad</v>
      </c>
      <c r="D24" s="13">
        <f>AVERAGE('Matriz de riesgo OCP'!L26:M26)</f>
        <v>5</v>
      </c>
      <c r="E24" s="13">
        <f>AVERAGE('Matriz de riesgo OCP'!N26:O26)</f>
        <v>1.5</v>
      </c>
      <c r="F24" s="14">
        <f t="shared" si="2"/>
        <v>7.5</v>
      </c>
      <c r="G24" s="9" t="str">
        <f t="shared" si="1"/>
        <v>Medio</v>
      </c>
      <c r="H24" s="12" t="str">
        <f>'Matriz de riesgo OCP'!K26</f>
        <v>Operativo</v>
      </c>
      <c r="I24" s="12" t="str">
        <f>'Matriz de riesgo OCP'!F26</f>
        <v>Entrega de información confidencial de los clientes por parte del personal del OEC a otros clientes actuales o potenciales como orientación en el proceso de certificación</v>
      </c>
    </row>
    <row r="25" spans="2:9" ht="47.15" customHeight="1" x14ac:dyDescent="0.35">
      <c r="B25" s="12">
        <f>'Matriz de riesgo OCP'!A27</f>
        <v>19</v>
      </c>
      <c r="C25" s="12" t="str">
        <f>'Matriz de riesgo OCP'!B27</f>
        <v>Seguridad</v>
      </c>
      <c r="D25" s="13">
        <f>AVERAGE('Matriz de riesgo OCP'!L27:M27)</f>
        <v>5</v>
      </c>
      <c r="E25" s="13">
        <f>AVERAGE('Matriz de riesgo OCP'!N27:O27)</f>
        <v>1.5</v>
      </c>
      <c r="F25" s="14">
        <f t="shared" si="2"/>
        <v>7.5</v>
      </c>
      <c r="G25" s="9" t="str">
        <f t="shared" si="1"/>
        <v>Medio</v>
      </c>
      <c r="H25" s="12" t="str">
        <f>'Matriz de riesgo OCP'!K27</f>
        <v>Operativo</v>
      </c>
      <c r="I25" s="12" t="str">
        <f>'Matriz de riesgo OCP'!F27</f>
        <v>Fraude en el proceso de evaluación y exámen</v>
      </c>
    </row>
    <row r="26" spans="2:9" ht="47.15" customHeight="1" x14ac:dyDescent="0.35">
      <c r="B26" s="12">
        <f>'Matriz de riesgo OCP'!A28</f>
        <v>20</v>
      </c>
      <c r="C26" s="12" t="str">
        <f>'Matriz de riesgo OCP'!B28</f>
        <v>Desarrollo de esquemas de certificación</v>
      </c>
      <c r="D26" s="13">
        <f>AVERAGE('Matriz de riesgo OCP'!L28:M28)</f>
        <v>4.5</v>
      </c>
      <c r="E26" s="13">
        <f>AVERAGE('Matriz de riesgo OCP'!N28:O28)</f>
        <v>1</v>
      </c>
      <c r="F26" s="14">
        <f t="shared" si="2"/>
        <v>4.5</v>
      </c>
      <c r="G26" s="9" t="str">
        <f t="shared" si="1"/>
        <v>Medio</v>
      </c>
      <c r="H26" s="12" t="str">
        <f>'Matriz de riesgo OCP'!K28</f>
        <v>Estratégico</v>
      </c>
      <c r="I26" s="12" t="str">
        <f>'Matriz de riesgo OCP'!F28</f>
        <v>Esquema de certificación sin  alineación entre los requisitos técnicos y normativos, tareas y mecanismos de evaluación</v>
      </c>
    </row>
    <row r="27" spans="2:9" ht="47.15" customHeight="1" x14ac:dyDescent="0.35">
      <c r="B27" s="12">
        <f>'Matriz de riesgo OCP'!A29</f>
        <v>21</v>
      </c>
      <c r="C27" s="12" t="str">
        <f>'Matriz de riesgo OCP'!B29</f>
        <v>Gestión de cambios en los esquemas de certificación</v>
      </c>
      <c r="D27" s="13">
        <f>AVERAGE('Matriz de riesgo OCP'!L29:M29)</f>
        <v>4.5</v>
      </c>
      <c r="E27" s="13">
        <f>AVERAGE('Matriz de riesgo OCP'!N29:O29)</f>
        <v>1.5</v>
      </c>
      <c r="F27" s="14">
        <f t="shared" si="2"/>
        <v>6.75</v>
      </c>
      <c r="G27" s="9" t="str">
        <f t="shared" si="1"/>
        <v>Medio</v>
      </c>
      <c r="H27" s="12" t="str">
        <f>'Matriz de riesgo OCP'!K29</f>
        <v>Estratégico</v>
      </c>
      <c r="I27" s="12" t="str">
        <f>'Matriz de riesgo OCP'!F29</f>
        <v>Prestar servicio de certificación de personas con esquemas desactualizados con relación a la normatividad</v>
      </c>
    </row>
    <row r="28" spans="2:9" ht="47.15" customHeight="1" x14ac:dyDescent="0.35">
      <c r="B28" s="12">
        <f>'Matriz de riesgo OCP'!A30</f>
        <v>22</v>
      </c>
      <c r="C28" s="12" t="str">
        <f>'Matriz de riesgo OCP'!B30</f>
        <v>Solicitud</v>
      </c>
      <c r="D28" s="13">
        <f>AVERAGE('Matriz de riesgo OCP'!L30:M30)</f>
        <v>3.5</v>
      </c>
      <c r="E28" s="13">
        <f>AVERAGE('Matriz de riesgo OCP'!N30:O30)</f>
        <v>1</v>
      </c>
      <c r="F28" s="14">
        <f t="shared" si="2"/>
        <v>3.5</v>
      </c>
      <c r="G28" s="9" t="str">
        <f t="shared" si="1"/>
        <v>Bajo</v>
      </c>
      <c r="H28" s="12" t="str">
        <f>'Matriz de riesgo OCP'!K30</f>
        <v>Operativo</v>
      </c>
      <c r="I28" s="12" t="str">
        <f>'Matriz de riesgo OCP'!F30</f>
        <v>Aceptar una  solicitud incompleta o con información inadecuada en cuanto a los pre requisitos</v>
      </c>
    </row>
    <row r="29" spans="2:9" ht="47.15" customHeight="1" x14ac:dyDescent="0.35">
      <c r="B29" s="12">
        <f>'Matriz de riesgo OCP'!A31</f>
        <v>23</v>
      </c>
      <c r="C29" s="12" t="str">
        <f>'Matriz de riesgo OCP'!B31</f>
        <v>Proceso de evaluación</v>
      </c>
      <c r="D29" s="13">
        <f>AVERAGE('Matriz de riesgo OCP'!L31:M31)</f>
        <v>4</v>
      </c>
      <c r="E29" s="13">
        <f>AVERAGE('Matriz de riesgo OCP'!N31:O31)</f>
        <v>1.5</v>
      </c>
      <c r="F29" s="14">
        <f t="shared" si="2"/>
        <v>6</v>
      </c>
      <c r="G29" s="9" t="str">
        <f t="shared" si="1"/>
        <v>Medio</v>
      </c>
      <c r="H29" s="12" t="str">
        <f>'Matriz de riesgo OCP'!K31</f>
        <v>Operativo</v>
      </c>
      <c r="I29" s="12" t="str">
        <f>'Matriz de riesgo OCP'!F31</f>
        <v>Aplicar un examen inadecuado (fallas de diseño)  o no actualizado  al candidato</v>
      </c>
    </row>
    <row r="30" spans="2:9" ht="47.15" customHeight="1" x14ac:dyDescent="0.35">
      <c r="B30" s="12">
        <f>'Matriz de riesgo OCP'!A32</f>
        <v>24</v>
      </c>
      <c r="C30" s="12" t="str">
        <f>'Matriz de riesgo OCP'!B32</f>
        <v>Proceso de evaluación</v>
      </c>
      <c r="D30" s="13">
        <f>AVERAGE('Matriz de riesgo OCP'!L32:M32)</f>
        <v>5</v>
      </c>
      <c r="E30" s="13">
        <f>AVERAGE('Matriz de riesgo OCP'!N32:O32)</f>
        <v>1.5</v>
      </c>
      <c r="F30" s="14">
        <f t="shared" si="2"/>
        <v>7.5</v>
      </c>
      <c r="G30" s="9" t="str">
        <f t="shared" si="1"/>
        <v>Medio</v>
      </c>
      <c r="H30" s="12" t="str">
        <f>'Matriz de riesgo OCP'!K32</f>
        <v>Operativo</v>
      </c>
      <c r="I30" s="12" t="str">
        <f>'Matriz de riesgo OCP'!F32</f>
        <v>Fallas de seguridad o fraude en el examen</v>
      </c>
    </row>
    <row r="31" spans="2:9" ht="47.15" customHeight="1" x14ac:dyDescent="0.35">
      <c r="B31" s="12">
        <f>'Matriz de riesgo OCP'!A33</f>
        <v>25</v>
      </c>
      <c r="C31" s="12" t="str">
        <f>'Matriz de riesgo OCP'!B33</f>
        <v>Proceso de evaluación</v>
      </c>
      <c r="D31" s="13">
        <f>AVERAGE('Matriz de riesgo OCP'!L33:M33)</f>
        <v>5</v>
      </c>
      <c r="E31" s="13">
        <f>AVERAGE('Matriz de riesgo OCP'!N33:O33)</f>
        <v>1.5</v>
      </c>
      <c r="F31" s="14">
        <f t="shared" si="2"/>
        <v>7.5</v>
      </c>
      <c r="G31" s="9" t="str">
        <f t="shared" si="1"/>
        <v>Medio</v>
      </c>
      <c r="H31" s="12" t="str">
        <f>'Matriz de riesgo OCP'!K33</f>
        <v>Operativo</v>
      </c>
      <c r="I31" s="12" t="str">
        <f>'Matriz de riesgo OCP'!F33</f>
        <v>Soborno al examinador en el proceso de determinación</v>
      </c>
    </row>
    <row r="32" spans="2:9" ht="47.15" customHeight="1" x14ac:dyDescent="0.35">
      <c r="B32" s="12">
        <f>'Matriz de riesgo OCP'!A34</f>
        <v>26</v>
      </c>
      <c r="C32" s="12" t="str">
        <f>'Matriz de riesgo OCP'!B34</f>
        <v>Proceso de evaluación</v>
      </c>
      <c r="D32" s="13">
        <f>AVERAGE('Matriz de riesgo OCP'!L34:M34)</f>
        <v>3.5</v>
      </c>
      <c r="E32" s="13">
        <f>AVERAGE('Matriz de riesgo OCP'!N34:O34)</f>
        <v>1.5</v>
      </c>
      <c r="F32" s="14">
        <f t="shared" si="2"/>
        <v>5.25</v>
      </c>
      <c r="G32" s="9" t="str">
        <f t="shared" si="1"/>
        <v>Medio</v>
      </c>
      <c r="H32" s="12" t="str">
        <f>'Matriz de riesgo OCP'!K34</f>
        <v>Operativo</v>
      </c>
      <c r="I32" s="12" t="str">
        <f>'Matriz de riesgo OCP'!F34</f>
        <v>Aplicación de pruebas practicas sin cumplir los criterios de diseño de examen y del esquema</v>
      </c>
    </row>
    <row r="33" spans="2:9" ht="47.15" customHeight="1" x14ac:dyDescent="0.35">
      <c r="B33" s="12">
        <f>'Matriz de riesgo OCP'!A35</f>
        <v>27</v>
      </c>
      <c r="C33" s="12" t="str">
        <f>'Matriz de riesgo OCP'!B35</f>
        <v>Proceso de examen</v>
      </c>
      <c r="D33" s="13">
        <f>AVERAGE('Matriz de riesgo OCP'!L35:M35)</f>
        <v>5</v>
      </c>
      <c r="E33" s="13">
        <f>AVERAGE('Matriz de riesgo OCP'!N35:O35)</f>
        <v>1.5</v>
      </c>
      <c r="F33" s="14">
        <f t="shared" si="2"/>
        <v>7.5</v>
      </c>
      <c r="G33" s="9" t="str">
        <f t="shared" si="1"/>
        <v>Medio</v>
      </c>
      <c r="H33" s="12" t="str">
        <f>'Matriz de riesgo OCP'!K35</f>
        <v>Operativo</v>
      </c>
      <c r="I33" s="12" t="str">
        <f>'Matriz de riesgo OCP'!F35</f>
        <v>Diseño de examen que no determina con suficiencia la competencia del candidato</v>
      </c>
    </row>
    <row r="34" spans="2:9" ht="47.15" customHeight="1" x14ac:dyDescent="0.35">
      <c r="B34" s="12">
        <f>'Matriz de riesgo OCP'!A36</f>
        <v>28</v>
      </c>
      <c r="C34" s="12" t="str">
        <f>'Matriz de riesgo OCP'!B36</f>
        <v>Proceso de examen</v>
      </c>
      <c r="D34" s="13">
        <f>AVERAGE('Matriz de riesgo OCP'!L36:M36)</f>
        <v>4</v>
      </c>
      <c r="E34" s="13">
        <f>AVERAGE('Matriz de riesgo OCP'!N36:O36)</f>
        <v>1.5</v>
      </c>
      <c r="F34" s="14">
        <f t="shared" si="2"/>
        <v>6</v>
      </c>
      <c r="G34" s="9" t="str">
        <f t="shared" si="1"/>
        <v>Medio</v>
      </c>
      <c r="H34" s="12" t="str">
        <f>'Matriz de riesgo OCP'!K36</f>
        <v>Operativo</v>
      </c>
      <c r="I34" s="12" t="str">
        <f>'Matriz de riesgo OCP'!F36</f>
        <v>Condiciones inadecuadas para la realización del examen (incomodas, inseguras  o inadecuadas)</v>
      </c>
    </row>
    <row r="35" spans="2:9" ht="47.15" customHeight="1" x14ac:dyDescent="0.35">
      <c r="B35" s="12">
        <f>'Matriz de riesgo OCP'!A37</f>
        <v>29</v>
      </c>
      <c r="C35" s="12" t="str">
        <f>'Matriz de riesgo OCP'!B37</f>
        <v>Proceso de examen</v>
      </c>
      <c r="D35" s="13">
        <f>AVERAGE('Matriz de riesgo OCP'!L37:M37)</f>
        <v>1</v>
      </c>
      <c r="E35" s="13">
        <f>AVERAGE('Matriz de riesgo OCP'!N37:O37)</f>
        <v>1.5</v>
      </c>
      <c r="F35" s="14">
        <f t="shared" si="2"/>
        <v>1.5</v>
      </c>
      <c r="G35" s="9" t="str">
        <f t="shared" si="1"/>
        <v>Bajo</v>
      </c>
      <c r="H35" s="12" t="str">
        <f>'Matriz de riesgo OCP'!K37</f>
        <v>Operativo</v>
      </c>
      <c r="I35" s="12" t="str">
        <f>'Matriz de riesgo OCP'!F37</f>
        <v>Uso de equipos de medición no confiables para el examen (cuando sea aplicable)</v>
      </c>
    </row>
    <row r="36" spans="2:9" ht="47.15" customHeight="1" x14ac:dyDescent="0.35">
      <c r="B36" s="12">
        <f>'Matriz de riesgo OCP'!A38</f>
        <v>30</v>
      </c>
      <c r="C36" s="12" t="str">
        <f>'Matriz de riesgo OCP'!B38</f>
        <v>Proceso de examen</v>
      </c>
      <c r="D36" s="13">
        <f>AVERAGE('Matriz de riesgo OCP'!L38:M38)</f>
        <v>4</v>
      </c>
      <c r="E36" s="13">
        <f>AVERAGE('Matriz de riesgo OCP'!N38:O38)</f>
        <v>1</v>
      </c>
      <c r="F36" s="14">
        <f t="shared" si="2"/>
        <v>4</v>
      </c>
      <c r="G36" s="9" t="str">
        <f t="shared" si="1"/>
        <v>Bajo</v>
      </c>
      <c r="H36" s="12" t="str">
        <f>'Matriz de riesgo OCP'!K38</f>
        <v>Operativo</v>
      </c>
      <c r="I36" s="12" t="str">
        <f>'Matriz de riesgo OCP'!F38</f>
        <v>Exámenes no validos (no miden adecuadamente) o no fiables (no concordantes)</v>
      </c>
    </row>
    <row r="37" spans="2:9" ht="47.15" customHeight="1" x14ac:dyDescent="0.35">
      <c r="B37" s="12">
        <f>'Matriz de riesgo OCP'!A39</f>
        <v>31</v>
      </c>
      <c r="C37" s="12" t="str">
        <f>'Matriz de riesgo OCP'!B39</f>
        <v xml:space="preserve">Decisión de la certificación </v>
      </c>
      <c r="D37" s="13">
        <f>AVERAGE('Matriz de riesgo OCP'!L39:M39)</f>
        <v>4.5</v>
      </c>
      <c r="E37" s="13">
        <f>AVERAGE('Matriz de riesgo OCP'!N39:O39)</f>
        <v>1.5</v>
      </c>
      <c r="F37" s="14">
        <f t="shared" si="2"/>
        <v>6.75</v>
      </c>
      <c r="G37" s="9" t="str">
        <f t="shared" si="1"/>
        <v>Medio</v>
      </c>
      <c r="H37" s="12" t="str">
        <f>'Matriz de riesgo OCP'!K39</f>
        <v>Operativo</v>
      </c>
      <c r="I37" s="12" t="str">
        <f>'Matriz de riesgo OCP'!F39</f>
        <v>Tomar una decisión errada con relación a la certificación de un candidato</v>
      </c>
    </row>
    <row r="38" spans="2:9" ht="47.15" customHeight="1" x14ac:dyDescent="0.35">
      <c r="B38" s="12">
        <f>'Matriz de riesgo OCP'!A40</f>
        <v>32</v>
      </c>
      <c r="C38" s="12" t="str">
        <f>'Matriz de riesgo OCP'!B40</f>
        <v xml:space="preserve">Decisión de la certificación </v>
      </c>
      <c r="D38" s="13">
        <f>AVERAGE('Matriz de riesgo OCP'!L40:M40)</f>
        <v>4.5</v>
      </c>
      <c r="E38" s="13">
        <f>AVERAGE('Matriz de riesgo OCP'!N40:O40)</f>
        <v>1.5</v>
      </c>
      <c r="F38" s="14">
        <f t="shared" si="2"/>
        <v>6.75</v>
      </c>
      <c r="G38" s="9" t="str">
        <f t="shared" si="1"/>
        <v>Medio</v>
      </c>
      <c r="H38" s="12" t="str">
        <f>'Matriz de riesgo OCP'!K40</f>
        <v>Operativo</v>
      </c>
      <c r="I38" s="12" t="str">
        <f>'Matriz de riesgo OCP'!F40</f>
        <v>Tomar una decisión errada con relación a la certificación de un candidato</v>
      </c>
    </row>
    <row r="39" spans="2:9" ht="47.15" customHeight="1" x14ac:dyDescent="0.35">
      <c r="B39" s="12">
        <f>'Matriz de riesgo OCP'!A41</f>
        <v>33</v>
      </c>
      <c r="C39" s="12" t="str">
        <f>'Matriz de riesgo OCP'!B41</f>
        <v>Suspender, retirar o reducir alcance de certificación</v>
      </c>
      <c r="D39" s="13">
        <f>AVERAGE('Matriz de riesgo OCP'!L41:M41)</f>
        <v>3</v>
      </c>
      <c r="E39" s="13">
        <f>AVERAGE('Matriz de riesgo OCP'!N41:O41)</f>
        <v>1.5</v>
      </c>
      <c r="F39" s="14">
        <f t="shared" si="2"/>
        <v>4.5</v>
      </c>
      <c r="G39" s="9" t="str">
        <f t="shared" si="1"/>
        <v>Medio</v>
      </c>
      <c r="H39" s="12" t="str">
        <f>'Matriz de riesgo OCP'!K41</f>
        <v>Operativo</v>
      </c>
      <c r="I39" s="12" t="str">
        <f>'Matriz de riesgo OCP'!F41</f>
        <v>Mantener información desactualizada del alcance de una certificación suspendida, retirada o reducida</v>
      </c>
    </row>
    <row r="40" spans="2:9" ht="47.15" customHeight="1" x14ac:dyDescent="0.35">
      <c r="B40" s="12">
        <f>'Matriz de riesgo OCP'!A42</f>
        <v>34</v>
      </c>
      <c r="C40" s="12" t="str">
        <f>'Matriz de riesgo OCP'!B42</f>
        <v xml:space="preserve">Renovación de la certificación </v>
      </c>
      <c r="D40" s="13">
        <f>AVERAGE('Matriz de riesgo OCP'!L42:M42)</f>
        <v>3</v>
      </c>
      <c r="E40" s="13">
        <f>AVERAGE('Matriz de riesgo OCP'!N42:O42)</f>
        <v>1.5</v>
      </c>
      <c r="F40" s="14">
        <f t="shared" si="2"/>
        <v>4.5</v>
      </c>
      <c r="G40" s="9" t="str">
        <f t="shared" si="1"/>
        <v>Medio</v>
      </c>
      <c r="H40" s="12" t="str">
        <f>'Matriz de riesgo OCP'!K42</f>
        <v>Operativo</v>
      </c>
      <c r="I40" s="12" t="str">
        <f>'Matriz de riesgo OCP'!F42</f>
        <v xml:space="preserve">Renovación de una certificación sin asegurase de que se mantiene la competencia </v>
      </c>
    </row>
    <row r="41" spans="2:9" ht="47.15" customHeight="1" x14ac:dyDescent="0.35">
      <c r="B41" s="12">
        <f>'Matriz de riesgo OCP'!A43</f>
        <v>35</v>
      </c>
      <c r="C41" s="12" t="str">
        <f>'Matriz de riesgo OCP'!B43</f>
        <v>Uso de certificados, logotipos y marcas</v>
      </c>
      <c r="D41" s="13">
        <f>AVERAGE('Matriz de riesgo OCP'!L43:M43)</f>
        <v>3</v>
      </c>
      <c r="E41" s="13">
        <f>AVERAGE('Matriz de riesgo OCP'!N43:O43)</f>
        <v>1.5</v>
      </c>
      <c r="F41" s="14">
        <f t="shared" si="2"/>
        <v>4.5</v>
      </c>
      <c r="G41" s="9" t="str">
        <f t="shared" si="1"/>
        <v>Medio</v>
      </c>
      <c r="H41" s="12" t="str">
        <f>'Matriz de riesgo OCP'!K43</f>
        <v>De Mercado</v>
      </c>
      <c r="I41" s="12" t="str">
        <f>'Matriz de riesgo OCP'!F43</f>
        <v xml:space="preserve">Uso indebido o engañoso  de la certificación por parte de los clientes certificados </v>
      </c>
    </row>
    <row r="42" spans="2:9" ht="47.15" customHeight="1" x14ac:dyDescent="0.35">
      <c r="B42" s="12">
        <f>'Matriz de riesgo OCP'!A44</f>
        <v>36</v>
      </c>
      <c r="C42" s="12" t="str">
        <f>'Matriz de riesgo OCP'!B44</f>
        <v>Apelaciones contra las decisiones del OEC</v>
      </c>
      <c r="D42" s="13">
        <f>AVERAGE('Matriz de riesgo OCP'!L44:M44)</f>
        <v>3</v>
      </c>
      <c r="E42" s="13">
        <f>AVERAGE('Matriz de riesgo OCP'!N44:O44)</f>
        <v>1.5</v>
      </c>
      <c r="F42" s="14">
        <f t="shared" si="2"/>
        <v>4.5</v>
      </c>
      <c r="G42" s="9" t="str">
        <f t="shared" si="1"/>
        <v>Medio</v>
      </c>
      <c r="H42" s="12" t="str">
        <f>'Matriz de riesgo OCP'!K44</f>
        <v>Operativo</v>
      </c>
      <c r="I42" s="12" t="str">
        <f>'Matriz de riesgo OCP'!F44</f>
        <v xml:space="preserve">No dar tratamiento oportuno y eficaz a las quejas y apelaciones de los clientes </v>
      </c>
    </row>
    <row r="43" spans="2:9" ht="47.15" customHeight="1" x14ac:dyDescent="0.35">
      <c r="B43" s="12">
        <f>'Matriz de riesgo OCP'!A45</f>
        <v>37</v>
      </c>
      <c r="C43" s="12" t="str">
        <f>'Matriz de riesgo OCP'!B45</f>
        <v>Quejas</v>
      </c>
      <c r="D43" s="13">
        <f>AVERAGE('Matriz de riesgo OCP'!L45:M45)</f>
        <v>3</v>
      </c>
      <c r="E43" s="13">
        <f>AVERAGE('Matriz de riesgo OCP'!N45:O45)</f>
        <v>1.5</v>
      </c>
      <c r="F43" s="14">
        <f t="shared" si="2"/>
        <v>4.5</v>
      </c>
      <c r="G43" s="9" t="str">
        <f t="shared" si="1"/>
        <v>Medio</v>
      </c>
      <c r="H43" s="12" t="str">
        <f>'Matriz de riesgo OCP'!K45</f>
        <v>Operativo</v>
      </c>
      <c r="I43" s="12" t="str">
        <f>'Matriz de riesgo OCP'!F45</f>
        <v xml:space="preserve">No dar tratamiento oportuno y eficaz a las quejas y apelaciones de los clientes </v>
      </c>
    </row>
    <row r="44" spans="2:9" ht="47.15" customHeight="1" x14ac:dyDescent="0.35">
      <c r="B44" s="12">
        <f>'Matriz de riesgo OCP'!A46</f>
        <v>38</v>
      </c>
      <c r="C44" s="12" t="str">
        <f>'Matriz de riesgo OCP'!B46</f>
        <v>Generalidades / sistema de gestión</v>
      </c>
      <c r="D44" s="13">
        <f>AVERAGE('Matriz de riesgo OCP'!L46:M46)</f>
        <v>1.5</v>
      </c>
      <c r="E44" s="13">
        <f>AVERAGE('Matriz de riesgo OCP'!N46:O46)</f>
        <v>1.5</v>
      </c>
      <c r="F44" s="14">
        <f t="shared" si="2"/>
        <v>2.25</v>
      </c>
      <c r="G44" s="9" t="str">
        <f t="shared" si="1"/>
        <v>Bajo</v>
      </c>
      <c r="H44" s="12" t="str">
        <f>'Matriz de riesgo OCP'!K46</f>
        <v>Operativo</v>
      </c>
      <c r="I44" s="12" t="str">
        <f>'Matriz de riesgo OCP'!F46</f>
        <v>Sistema de gestión que no apoya el cumplimiento de los objetivos del OEC</v>
      </c>
    </row>
    <row r="45" spans="2:9" ht="47.15" customHeight="1" x14ac:dyDescent="0.35">
      <c r="B45" s="12">
        <f>'Matriz de riesgo OCP'!A47</f>
        <v>39</v>
      </c>
      <c r="C45" s="12" t="str">
        <f>'Matriz de riesgo OCP'!B47</f>
        <v>Requisitos generales del sistema de gestión</v>
      </c>
      <c r="D45" s="13">
        <f>AVERAGE('Matriz de riesgo OCP'!L47:M47)</f>
        <v>2</v>
      </c>
      <c r="E45" s="13">
        <f>AVERAGE('Matriz de riesgo OCP'!N47:O47)</f>
        <v>1.5</v>
      </c>
      <c r="F45" s="14">
        <f t="shared" si="2"/>
        <v>3</v>
      </c>
      <c r="G45" s="9" t="str">
        <f t="shared" si="1"/>
        <v>Bajo</v>
      </c>
      <c r="H45" s="12" t="str">
        <f>'Matriz de riesgo OCP'!K47</f>
        <v>Operativo</v>
      </c>
      <c r="I45" s="12" t="str">
        <f>'Matriz de riesgo OCP'!F47</f>
        <v>implementación ineficaz del sistema de gestión del OEC</v>
      </c>
    </row>
    <row r="46" spans="2:9" ht="47.15" customHeight="1" x14ac:dyDescent="0.35">
      <c r="B46" s="12">
        <f>'Matriz de riesgo OCP'!A48</f>
        <v>40</v>
      </c>
      <c r="C46" s="12" t="str">
        <f>'Matriz de riesgo OCP'!B48</f>
        <v>Control de documentos</v>
      </c>
      <c r="D46" s="13">
        <f>AVERAGE('Matriz de riesgo OCP'!L48:M48)</f>
        <v>2</v>
      </c>
      <c r="E46" s="13">
        <f>AVERAGE('Matriz de riesgo OCP'!N48:O48)</f>
        <v>1</v>
      </c>
      <c r="F46" s="14">
        <f t="shared" si="2"/>
        <v>2</v>
      </c>
      <c r="G46" s="9" t="str">
        <f t="shared" si="1"/>
        <v>Bajo</v>
      </c>
      <c r="H46" s="12" t="str">
        <f>'Matriz de riesgo OCP'!K48</f>
        <v>Operativo</v>
      </c>
      <c r="I46" s="12" t="str">
        <f>'Matriz de riesgo OCP'!F48</f>
        <v xml:space="preserve">Obsolescencia de la documentación del sistema de gestión </v>
      </c>
    </row>
    <row r="47" spans="2:9" ht="47.15" customHeight="1" x14ac:dyDescent="0.35">
      <c r="B47" s="12">
        <f>'Matriz de riesgo OCP'!A49</f>
        <v>41</v>
      </c>
      <c r="C47" s="12" t="str">
        <f>'Matriz de riesgo OCP'!B49</f>
        <v xml:space="preserve">Control de registros </v>
      </c>
      <c r="D47" s="13">
        <f>AVERAGE('Matriz de riesgo OCP'!L49:M49)</f>
        <v>4.5</v>
      </c>
      <c r="E47" s="13">
        <f>AVERAGE('Matriz de riesgo OCP'!N49:O49)</f>
        <v>1.5</v>
      </c>
      <c r="F47" s="14">
        <f t="shared" si="2"/>
        <v>6.75</v>
      </c>
      <c r="G47" s="9" t="str">
        <f t="shared" si="1"/>
        <v>Medio</v>
      </c>
      <c r="H47" s="12" t="str">
        <f>'Matriz de riesgo OCP'!K49</f>
        <v>Operativo</v>
      </c>
      <c r="I47" s="12" t="str">
        <f>'Matriz de riesgo OCP'!F49</f>
        <v>Daño o pérdida de registros de proceso de certificación</v>
      </c>
    </row>
    <row r="48" spans="2:9" ht="47.15" customHeight="1" x14ac:dyDescent="0.35">
      <c r="B48" s="12">
        <f>'Matriz de riesgo OCP'!A50</f>
        <v>42</v>
      </c>
      <c r="C48" s="12" t="str">
        <f>'Matriz de riesgo OCP'!B50</f>
        <v>Revisión por la dirección</v>
      </c>
      <c r="D48" s="13">
        <f>AVERAGE('Matriz de riesgo OCP'!L50:M50)</f>
        <v>1.5</v>
      </c>
      <c r="E48" s="13">
        <f>AVERAGE('Matriz de riesgo OCP'!N50:O50)</f>
        <v>1.5</v>
      </c>
      <c r="F48" s="14">
        <f t="shared" si="2"/>
        <v>2.25</v>
      </c>
      <c r="G48" s="9" t="str">
        <f t="shared" si="1"/>
        <v>Bajo</v>
      </c>
      <c r="H48" s="12" t="str">
        <f>'Matriz de riesgo OCP'!K50</f>
        <v>Operativo</v>
      </c>
      <c r="I48" s="12" t="str">
        <f>'Matriz de riesgo OCP'!F50</f>
        <v>Revisión incompleta o que no permite determinar la eficacia, adecuación y conveniencia del sistema</v>
      </c>
    </row>
    <row r="49" spans="2:9" ht="47.15" customHeight="1" x14ac:dyDescent="0.35">
      <c r="B49" s="12">
        <f>'Matriz de riesgo OCP'!A51</f>
        <v>43</v>
      </c>
      <c r="C49" s="12" t="str">
        <f>'Matriz de riesgo OCP'!B51</f>
        <v>Auditorías internas</v>
      </c>
      <c r="D49" s="13">
        <f>AVERAGE('Matriz de riesgo OCP'!L51:M51)</f>
        <v>2</v>
      </c>
      <c r="E49" s="13">
        <f>AVERAGE('Matriz de riesgo OCP'!N51:O51)</f>
        <v>1.5</v>
      </c>
      <c r="F49" s="14">
        <f t="shared" si="2"/>
        <v>3</v>
      </c>
      <c r="G49" s="9" t="str">
        <f t="shared" si="1"/>
        <v>Bajo</v>
      </c>
      <c r="H49" s="12" t="str">
        <f>'Matriz de riesgo OCP'!K51</f>
        <v>Operativo</v>
      </c>
      <c r="I49" s="12" t="str">
        <f>'Matriz de riesgo OCP'!F51</f>
        <v>Auditoria superficial que no evalúa de forma suficiente el sistema de gestión del OEC</v>
      </c>
    </row>
    <row r="50" spans="2:9" ht="47.15" customHeight="1" x14ac:dyDescent="0.35">
      <c r="B50" s="12">
        <f>'Matriz de riesgo OCP'!A52</f>
        <v>44</v>
      </c>
      <c r="C50" s="12" t="str">
        <f>'Matriz de riesgo OCP'!B52</f>
        <v>Acciones correctivas</v>
      </c>
      <c r="D50" s="13">
        <f>AVERAGE('Matriz de riesgo OCP'!L52:M52)</f>
        <v>2</v>
      </c>
      <c r="E50" s="13">
        <f>AVERAGE('Matriz de riesgo OCP'!N52:O52)</f>
        <v>1.5</v>
      </c>
      <c r="F50" s="14">
        <f t="shared" si="2"/>
        <v>3</v>
      </c>
      <c r="G50" s="9" t="str">
        <f t="shared" si="1"/>
        <v>Bajo</v>
      </c>
      <c r="H50" s="12" t="str">
        <f>'Matriz de riesgo OCP'!K52</f>
        <v>Operativo</v>
      </c>
      <c r="I50" s="12" t="str">
        <f>'Matriz de riesgo OCP'!F52</f>
        <v xml:space="preserve">Acciones correctivas no eficaces </v>
      </c>
    </row>
    <row r="51" spans="2:9" ht="47.15" customHeight="1" x14ac:dyDescent="0.35">
      <c r="B51" s="12">
        <f>'Matriz de riesgo OCP'!A53</f>
        <v>45</v>
      </c>
      <c r="C51" s="12" t="str">
        <f>'Matriz de riesgo OCP'!B53</f>
        <v>Acciones preventivas</v>
      </c>
      <c r="D51" s="13">
        <f>AVERAGE('Matriz de riesgo OCP'!L53:M53)</f>
        <v>1.5</v>
      </c>
      <c r="E51" s="13">
        <f>AVERAGE('Matriz de riesgo OCP'!N53:O53)</f>
        <v>1</v>
      </c>
      <c r="F51" s="14">
        <f t="shared" si="2"/>
        <v>1.5</v>
      </c>
      <c r="G51" s="9" t="str">
        <f t="shared" si="1"/>
        <v>Bajo</v>
      </c>
      <c r="H51" s="12" t="str">
        <f>'Matriz de riesgo OCP'!K53</f>
        <v>Operativo</v>
      </c>
      <c r="I51" s="12" t="str">
        <f>'Matriz de riesgo OCP'!F53</f>
        <v>No implementación de acciones preventivas</v>
      </c>
    </row>
    <row r="52" spans="2:9" ht="17" x14ac:dyDescent="0.35">
      <c r="B52" s="15"/>
      <c r="C52" s="15"/>
      <c r="D52" s="16"/>
      <c r="E52" s="16"/>
      <c r="F52" s="16"/>
      <c r="G52" s="16"/>
      <c r="H52" s="16"/>
      <c r="I52" s="15"/>
    </row>
  </sheetData>
  <autoFilter ref="B5:I51">
    <filterColumn colId="2" showButton="0"/>
  </autoFilter>
  <mergeCells count="10">
    <mergeCell ref="Q2:R3"/>
    <mergeCell ref="B2:D3"/>
    <mergeCell ref="E2:P3"/>
    <mergeCell ref="B5:B6"/>
    <mergeCell ref="C5:C6"/>
    <mergeCell ref="D5:E5"/>
    <mergeCell ref="F5:F6"/>
    <mergeCell ref="G5:G6"/>
    <mergeCell ref="H5:H6"/>
    <mergeCell ref="I5:I6"/>
  </mergeCells>
  <conditionalFormatting sqref="F7:G51">
    <cfRule type="cellIs" dxfId="3" priority="2" operator="equal">
      <formula>"Crítico"</formula>
    </cfRule>
    <cfRule type="cellIs" dxfId="2" priority="3" operator="equal">
      <formula>"Alto"</formula>
    </cfRule>
    <cfRule type="cellIs" dxfId="1" priority="4" operator="equal">
      <formula>"Medio"</formula>
    </cfRule>
  </conditionalFormatting>
  <conditionalFormatting sqref="F7:F51">
    <cfRule type="cellIs" dxfId="0" priority="1" operator="equal">
      <formula>"Alto"</formula>
    </cfRule>
  </conditionalFormatting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zoomScale="80" zoomScaleNormal="80" workbookViewId="0">
      <selection activeCell="C8" sqref="C8"/>
    </sheetView>
  </sheetViews>
  <sheetFormatPr baseColWidth="10" defaultColWidth="10.81640625" defaultRowHeight="14.5" x14ac:dyDescent="0.35"/>
  <cols>
    <col min="1" max="1" width="5" style="1" customWidth="1"/>
    <col min="2" max="2" width="30.1796875" style="1" customWidth="1"/>
    <col min="3" max="3" width="34.7265625" style="1" customWidth="1"/>
    <col min="4" max="4" width="18.81640625" style="1" customWidth="1"/>
    <col min="5" max="16384" width="10.81640625" style="1"/>
  </cols>
  <sheetData>
    <row r="2" spans="2:4" ht="28.5" customHeight="1" x14ac:dyDescent="0.35">
      <c r="B2" s="7" t="s">
        <v>21</v>
      </c>
      <c r="C2" s="7" t="s">
        <v>51</v>
      </c>
      <c r="D2" s="7" t="s">
        <v>33</v>
      </c>
    </row>
    <row r="3" spans="2:4" ht="29" x14ac:dyDescent="0.35">
      <c r="B3" s="3" t="s">
        <v>22</v>
      </c>
      <c r="C3" s="3" t="s">
        <v>127</v>
      </c>
      <c r="D3" s="3" t="s">
        <v>41</v>
      </c>
    </row>
    <row r="4" spans="2:4" ht="29" x14ac:dyDescent="0.35">
      <c r="B4" s="3" t="s">
        <v>26</v>
      </c>
      <c r="C4" s="3" t="s">
        <v>128</v>
      </c>
      <c r="D4" s="3" t="s">
        <v>34</v>
      </c>
    </row>
    <row r="5" spans="2:4" x14ac:dyDescent="0.35">
      <c r="B5" s="3" t="s">
        <v>54</v>
      </c>
      <c r="C5" s="3" t="s">
        <v>129</v>
      </c>
      <c r="D5" s="3" t="s">
        <v>4</v>
      </c>
    </row>
    <row r="6" spans="2:4" ht="29" x14ac:dyDescent="0.35">
      <c r="B6" s="3" t="s">
        <v>23</v>
      </c>
      <c r="C6" s="3" t="s">
        <v>252</v>
      </c>
      <c r="D6" s="3" t="s">
        <v>34</v>
      </c>
    </row>
    <row r="7" spans="2:4" x14ac:dyDescent="0.35">
      <c r="B7" s="3" t="s">
        <v>23</v>
      </c>
      <c r="C7" s="3" t="s">
        <v>130</v>
      </c>
      <c r="D7" s="3" t="s">
        <v>35</v>
      </c>
    </row>
    <row r="8" spans="2:4" ht="23.5" customHeight="1" x14ac:dyDescent="0.35">
      <c r="B8" s="3" t="s">
        <v>23</v>
      </c>
      <c r="C8" s="3" t="s">
        <v>253</v>
      </c>
      <c r="D8" s="3" t="s">
        <v>35</v>
      </c>
    </row>
    <row r="9" spans="2:4" x14ac:dyDescent="0.35">
      <c r="B9" s="3" t="s">
        <v>24</v>
      </c>
      <c r="C9" s="3" t="s">
        <v>131</v>
      </c>
      <c r="D9" s="3" t="s">
        <v>36</v>
      </c>
    </row>
    <row r="10" spans="2:4" ht="29" x14ac:dyDescent="0.35">
      <c r="B10" s="3" t="s">
        <v>55</v>
      </c>
      <c r="C10" s="3" t="s">
        <v>132</v>
      </c>
      <c r="D10" s="3" t="s">
        <v>56</v>
      </c>
    </row>
    <row r="11" spans="2:4" ht="29" x14ac:dyDescent="0.35">
      <c r="B11" s="3" t="s">
        <v>42</v>
      </c>
      <c r="C11" s="3" t="s">
        <v>133</v>
      </c>
      <c r="D11" s="3" t="s">
        <v>57</v>
      </c>
    </row>
    <row r="12" spans="2:4" ht="29" x14ac:dyDescent="0.35">
      <c r="B12" s="3" t="s">
        <v>39</v>
      </c>
      <c r="C12" s="3" t="s">
        <v>134</v>
      </c>
      <c r="D12" s="3" t="s">
        <v>37</v>
      </c>
    </row>
    <row r="13" spans="2:4" ht="29" x14ac:dyDescent="0.35">
      <c r="B13" s="3" t="s">
        <v>25</v>
      </c>
      <c r="C13" s="3" t="s">
        <v>134</v>
      </c>
      <c r="D13" s="3" t="s">
        <v>38</v>
      </c>
    </row>
    <row r="14" spans="2:4" x14ac:dyDescent="0.35">
      <c r="B14" s="3" t="s">
        <v>49</v>
      </c>
      <c r="C14" s="3" t="s">
        <v>135</v>
      </c>
      <c r="D14" s="3"/>
    </row>
  </sheetData>
  <pageMargins left="0.7" right="0.7" top="0.75" bottom="0.75" header="0.3" footer="0.3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7"/>
  <sheetViews>
    <sheetView workbookViewId="0">
      <selection activeCell="F5" sqref="F5"/>
    </sheetView>
  </sheetViews>
  <sheetFormatPr baseColWidth="10" defaultColWidth="10.81640625" defaultRowHeight="14.5" x14ac:dyDescent="0.35"/>
  <cols>
    <col min="1" max="1" width="4.453125" style="4" customWidth="1"/>
    <col min="2" max="2" width="19.453125" style="4" customWidth="1"/>
    <col min="3" max="3" width="30.1796875" style="4" customWidth="1"/>
    <col min="4" max="6" width="17.81640625" style="4" customWidth="1"/>
    <col min="7" max="7" width="8.81640625" style="4" customWidth="1"/>
    <col min="8" max="16384" width="10.81640625" style="4"/>
  </cols>
  <sheetData>
    <row r="2" spans="2:7" ht="29" x14ac:dyDescent="0.35">
      <c r="B2" s="2" t="s">
        <v>27</v>
      </c>
      <c r="C2" s="2" t="s">
        <v>28</v>
      </c>
      <c r="D2" s="2" t="s">
        <v>29</v>
      </c>
      <c r="E2" s="2" t="s">
        <v>31</v>
      </c>
      <c r="F2" s="2" t="s">
        <v>7</v>
      </c>
      <c r="G2" s="2" t="s">
        <v>32</v>
      </c>
    </row>
    <row r="3" spans="2:7" x14ac:dyDescent="0.35">
      <c r="B3" s="5"/>
      <c r="C3" s="3"/>
      <c r="D3" s="3"/>
      <c r="E3" s="3"/>
      <c r="F3" s="3"/>
      <c r="G3" s="3"/>
    </row>
    <row r="4" spans="2:7" x14ac:dyDescent="0.35">
      <c r="B4" s="3"/>
      <c r="C4" s="3"/>
      <c r="D4" s="3"/>
      <c r="E4" s="3"/>
      <c r="F4" s="3"/>
      <c r="G4" s="3"/>
    </row>
    <row r="5" spans="2:7" x14ac:dyDescent="0.35">
      <c r="B5" s="3"/>
      <c r="C5" s="3"/>
      <c r="D5" s="3"/>
      <c r="E5" s="3"/>
      <c r="F5" s="3"/>
      <c r="G5" s="3"/>
    </row>
    <row r="6" spans="2:7" x14ac:dyDescent="0.35">
      <c r="B6" s="3"/>
      <c r="C6" s="3"/>
      <c r="D6" s="3"/>
      <c r="E6" s="3"/>
      <c r="F6" s="3"/>
      <c r="G6" s="3"/>
    </row>
    <row r="7" spans="2:7" x14ac:dyDescent="0.35">
      <c r="B7" s="3"/>
      <c r="C7" s="3"/>
      <c r="D7" s="3"/>
      <c r="E7" s="3"/>
      <c r="F7" s="3"/>
      <c r="G7" s="3"/>
    </row>
    <row r="8" spans="2:7" x14ac:dyDescent="0.35">
      <c r="B8" s="3"/>
      <c r="C8" s="3"/>
      <c r="D8" s="3"/>
      <c r="E8" s="3"/>
      <c r="F8" s="3"/>
      <c r="G8" s="3"/>
    </row>
    <row r="9" spans="2:7" x14ac:dyDescent="0.35">
      <c r="B9" s="3"/>
      <c r="C9" s="3"/>
      <c r="D9" s="3"/>
      <c r="E9" s="3"/>
      <c r="F9" s="3"/>
      <c r="G9" s="3"/>
    </row>
    <row r="10" spans="2:7" x14ac:dyDescent="0.35">
      <c r="B10" s="3"/>
      <c r="C10" s="3"/>
      <c r="D10" s="3"/>
      <c r="E10" s="3"/>
      <c r="F10" s="3"/>
      <c r="G10" s="3"/>
    </row>
    <row r="11" spans="2:7" x14ac:dyDescent="0.35">
      <c r="B11" s="3"/>
      <c r="C11" s="3"/>
      <c r="D11" s="3"/>
      <c r="E11" s="3"/>
      <c r="F11" s="3"/>
      <c r="G11" s="3"/>
    </row>
    <row r="12" spans="2:7" x14ac:dyDescent="0.35">
      <c r="B12" s="3"/>
      <c r="C12" s="3"/>
      <c r="D12" s="3"/>
      <c r="E12" s="3"/>
      <c r="F12" s="3"/>
      <c r="G12" s="3"/>
    </row>
    <row r="13" spans="2:7" x14ac:dyDescent="0.35">
      <c r="B13" s="3"/>
      <c r="C13" s="3"/>
      <c r="D13" s="3"/>
      <c r="E13" s="3"/>
      <c r="F13" s="3"/>
      <c r="G13" s="3"/>
    </row>
    <row r="14" spans="2:7" x14ac:dyDescent="0.35">
      <c r="B14" s="3"/>
      <c r="C14" s="3"/>
      <c r="D14" s="3"/>
      <c r="E14" s="3"/>
      <c r="F14" s="3"/>
      <c r="G14" s="3"/>
    </row>
    <row r="15" spans="2:7" x14ac:dyDescent="0.35">
      <c r="B15" s="3"/>
      <c r="C15" s="3"/>
      <c r="D15" s="3"/>
      <c r="E15" s="3"/>
      <c r="F15" s="3"/>
      <c r="G15" s="3"/>
    </row>
    <row r="16" spans="2:7" x14ac:dyDescent="0.35">
      <c r="B16" s="3"/>
      <c r="C16" s="3"/>
      <c r="D16" s="3"/>
      <c r="E16" s="3"/>
      <c r="F16" s="3"/>
      <c r="G16" s="3"/>
    </row>
    <row r="17" spans="2:7" x14ac:dyDescent="0.35">
      <c r="B17" s="3"/>
      <c r="C17" s="3"/>
      <c r="D17" s="3"/>
      <c r="E17" s="3"/>
      <c r="F17" s="3"/>
      <c r="G17" s="3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workbookViewId="0">
      <selection activeCell="C14" sqref="C14"/>
    </sheetView>
  </sheetViews>
  <sheetFormatPr baseColWidth="10" defaultColWidth="10.81640625" defaultRowHeight="14.5" x14ac:dyDescent="0.35"/>
  <cols>
    <col min="1" max="1" width="5" style="1" customWidth="1"/>
    <col min="2" max="2" width="30.1796875" style="1" customWidth="1"/>
    <col min="3" max="3" width="34.7265625" style="1" customWidth="1"/>
    <col min="4" max="4" width="23" style="1" customWidth="1"/>
    <col min="5" max="16384" width="10.81640625" style="1"/>
  </cols>
  <sheetData>
    <row r="2" spans="2:4" ht="28.5" customHeight="1" x14ac:dyDescent="0.35">
      <c r="B2" s="7" t="s">
        <v>21</v>
      </c>
      <c r="C2" s="7" t="s">
        <v>51</v>
      </c>
      <c r="D2" s="7" t="s">
        <v>33</v>
      </c>
    </row>
    <row r="3" spans="2:4" ht="29" x14ac:dyDescent="0.35">
      <c r="B3" s="6" t="s">
        <v>22</v>
      </c>
      <c r="C3" s="3" t="s">
        <v>127</v>
      </c>
      <c r="D3" s="6" t="s">
        <v>41</v>
      </c>
    </row>
    <row r="4" spans="2:4" ht="29" x14ac:dyDescent="0.35">
      <c r="B4" s="6" t="s">
        <v>26</v>
      </c>
      <c r="C4" s="3" t="s">
        <v>128</v>
      </c>
      <c r="D4" s="6" t="s">
        <v>34</v>
      </c>
    </row>
    <row r="5" spans="2:4" x14ac:dyDescent="0.35">
      <c r="B5" s="6" t="s">
        <v>54</v>
      </c>
      <c r="C5" s="3" t="s">
        <v>129</v>
      </c>
      <c r="D5" s="6" t="s">
        <v>4</v>
      </c>
    </row>
    <row r="6" spans="2:4" ht="29" x14ac:dyDescent="0.35">
      <c r="B6" s="8" t="s">
        <v>23</v>
      </c>
      <c r="C6" s="3" t="s">
        <v>252</v>
      </c>
      <c r="D6" s="8" t="s">
        <v>34</v>
      </c>
    </row>
    <row r="7" spans="2:4" x14ac:dyDescent="0.35">
      <c r="B7" s="6" t="s">
        <v>23</v>
      </c>
      <c r="C7" s="3" t="s">
        <v>130</v>
      </c>
      <c r="D7" s="6" t="s">
        <v>35</v>
      </c>
    </row>
    <row r="8" spans="2:4" ht="29" x14ac:dyDescent="0.35">
      <c r="B8" s="8" t="s">
        <v>23</v>
      </c>
      <c r="C8" s="3" t="s">
        <v>254</v>
      </c>
      <c r="D8" s="8" t="s">
        <v>34</v>
      </c>
    </row>
    <row r="9" spans="2:4" x14ac:dyDescent="0.35">
      <c r="B9" s="6" t="s">
        <v>24</v>
      </c>
      <c r="C9" s="3" t="s">
        <v>131</v>
      </c>
      <c r="D9" s="6" t="s">
        <v>36</v>
      </c>
    </row>
    <row r="10" spans="2:4" ht="29" x14ac:dyDescent="0.35">
      <c r="B10" s="6" t="s">
        <v>55</v>
      </c>
      <c r="C10" s="3" t="s">
        <v>132</v>
      </c>
      <c r="D10" s="6" t="s">
        <v>56</v>
      </c>
    </row>
    <row r="11" spans="2:4" ht="29" x14ac:dyDescent="0.35">
      <c r="B11" s="6" t="s">
        <v>42</v>
      </c>
      <c r="C11" s="3" t="s">
        <v>133</v>
      </c>
      <c r="D11" s="6" t="s">
        <v>57</v>
      </c>
    </row>
    <row r="12" spans="2:4" ht="29" x14ac:dyDescent="0.35">
      <c r="B12" s="6" t="s">
        <v>39</v>
      </c>
      <c r="C12" s="3" t="s">
        <v>134</v>
      </c>
      <c r="D12" s="6" t="s">
        <v>37</v>
      </c>
    </row>
    <row r="13" spans="2:4" ht="29" x14ac:dyDescent="0.35">
      <c r="B13" s="6" t="s">
        <v>25</v>
      </c>
      <c r="C13" s="3" t="s">
        <v>134</v>
      </c>
      <c r="D13" s="6" t="s">
        <v>38</v>
      </c>
    </row>
    <row r="14" spans="2:4" x14ac:dyDescent="0.35">
      <c r="B14" s="6" t="s">
        <v>49</v>
      </c>
      <c r="C14" s="3" t="s">
        <v>135</v>
      </c>
      <c r="D14" s="6"/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Matriz de riesgo OCP</vt:lpstr>
      <vt:lpstr>Promedio NC</vt:lpstr>
      <vt:lpstr>Eventos</vt:lpstr>
      <vt:lpstr>Mapa de riesgo OCP</vt:lpstr>
      <vt:lpstr>Hoja1</vt:lpstr>
      <vt:lpstr>Registro Eventos e Incidentes</vt:lpstr>
      <vt:lpstr>Hoja2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López</dc:creator>
  <cp:lastModifiedBy>Yenny Margo Ortega Cortes</cp:lastModifiedBy>
  <dcterms:created xsi:type="dcterms:W3CDTF">2008-07-31T19:37:42Z</dcterms:created>
  <dcterms:modified xsi:type="dcterms:W3CDTF">2022-10-12T22:48:12Z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ynDocOpportunityDesc">
    <vt:lpwstr>
    </vt:lpwstr>
  </property>
  <property fmtid="{D5CDD505-2E9C-101B-9397-08002B2CF9AE}" pid="3" name="eSynDocOpportunityID">
    <vt:lpwstr>
    </vt:lpwstr>
  </property>
  <property fmtid="{D5CDD505-2E9C-101B-9397-08002B2CF9AE}" pid="4" name="eSynDocAttachmentID">
    <vt:lpwstr>{52ff88ea-02e7-4389-affd-72264b1fe02d}</vt:lpwstr>
  </property>
  <property fmtid="{D5CDD505-2E9C-101B-9397-08002B2CF9AE}" pid="5" name="eSynDocContactDesc">
    <vt:lpwstr>
    </vt:lpwstr>
  </property>
  <property fmtid="{D5CDD505-2E9C-101B-9397-08002B2CF9AE}" pid="6" name="eSynDocAccountDesc">
    <vt:lpwstr>
    </vt:lpwstr>
  </property>
  <property fmtid="{D5CDD505-2E9C-101B-9397-08002B2CF9AE}" pid="7" name="eSynDocProjectDesc">
    <vt:lpwstr>3.3 Evaluación</vt:lpwstr>
  </property>
  <property fmtid="{D5CDD505-2E9C-101B-9397-08002B2CF9AE}" pid="8" name="eSynDocTransactionDesc">
    <vt:lpwstr>
    </vt:lpwstr>
  </property>
  <property fmtid="{D5CDD505-2E9C-101B-9397-08002B2CF9AE}" pid="9" name="eSynDocSerialDesc">
    <vt:lpwstr>
    </vt:lpwstr>
  </property>
  <property fmtid="{D5CDD505-2E9C-101B-9397-08002B2CF9AE}" pid="10" name="eSynDocItemDesc">
    <vt:lpwstr>Organismos de Certificación de Personas</vt:lpwstr>
  </property>
  <property fmtid="{D5CDD505-2E9C-101B-9397-08002B2CF9AE}" pid="11" name="eSynDocResourceDesc">
    <vt:lpwstr>
    </vt:lpwstr>
  </property>
  <property fmtid="{D5CDD505-2E9C-101B-9397-08002B2CF9AE}" pid="12" name="eSynTransactionEntryKey">
    <vt:lpwstr>
    </vt:lpwstr>
  </property>
  <property fmtid="{D5CDD505-2E9C-101B-9397-08002B2CF9AE}" pid="13" name="eSynDocVersionStartDate">
    <vt:lpwstr>09/02/2021 20:46:13</vt:lpwstr>
  </property>
  <property fmtid="{D5CDD505-2E9C-101B-9397-08002B2CF9AE}" pid="14" name="eSynDocVersion">
    <vt:lpwstr>2</vt:lpwstr>
  </property>
  <property fmtid="{D5CDD505-2E9C-101B-9397-08002B2CF9AE}" pid="15" name="eSynDocAttachFileName">
    <vt:lpwstr>Anexo E _PR-3.3-01 Matriz de riesgos Organismos de Certifcación de Personas V2.xlsx</vt:lpwstr>
  </property>
  <property fmtid="{D5CDD505-2E9C-101B-9397-08002B2CF9AE}" pid="16" name="eSynDocSummary">
    <vt:lpwstr>
    </vt:lpwstr>
  </property>
  <property fmtid="{D5CDD505-2E9C-101B-9397-08002B2CF9AE}" pid="17" name="eSynDocPublish">
    <vt:lpwstr>0</vt:lpwstr>
  </property>
  <property fmtid="{D5CDD505-2E9C-101B-9397-08002B2CF9AE}" pid="18" name="eSynDocTypeID">
    <vt:lpwstr>304</vt:lpwstr>
  </property>
  <property fmtid="{D5CDD505-2E9C-101B-9397-08002B2CF9AE}" pid="19" name="eSynDocSerialNumber">
    <vt:lpwstr>
    </vt:lpwstr>
  </property>
  <property fmtid="{D5CDD505-2E9C-101B-9397-08002B2CF9AE}" pid="20" name="eSynDocSubject">
    <vt:lpwstr>Anexo E _PR-3.3-01 Matriz de riesgos Organismos de Certifcación de Personas V2</vt:lpwstr>
  </property>
  <property fmtid="{D5CDD505-2E9C-101B-9397-08002B2CF9AE}" pid="21" name="eSynDocItem">
    <vt:lpwstr>OCP</vt:lpwstr>
  </property>
  <property fmtid="{D5CDD505-2E9C-101B-9397-08002B2CF9AE}" pid="22" name="eSynDocAcctContact">
    <vt:lpwstr>
    </vt:lpwstr>
  </property>
  <property fmtid="{D5CDD505-2E9C-101B-9397-08002B2CF9AE}" pid="23" name="eSynDocContactID">
    <vt:lpwstr>
    </vt:lpwstr>
  </property>
  <property fmtid="{D5CDD505-2E9C-101B-9397-08002B2CF9AE}" pid="24" name="eSynDocAccount">
    <vt:lpwstr>
    </vt:lpwstr>
  </property>
  <property fmtid="{D5CDD505-2E9C-101B-9397-08002B2CF9AE}" pid="25" name="eSynDocResource">
    <vt:lpwstr>
    </vt:lpwstr>
  </property>
  <property fmtid="{D5CDD505-2E9C-101B-9397-08002B2CF9AE}" pid="26" name="eSynDocProjectNr">
    <vt:lpwstr>SG-3.3</vt:lpwstr>
  </property>
  <property fmtid="{D5CDD505-2E9C-101B-9397-08002B2CF9AE}" pid="27" name="eSynDocSecurity">
    <vt:lpwstr>2</vt:lpwstr>
  </property>
  <property fmtid="{D5CDD505-2E9C-101B-9397-08002B2CF9AE}" pid="28" name="eSynDocAssortment">
    <vt:lpwstr>PROGRAMAS</vt:lpwstr>
  </property>
  <property fmtid="{D5CDD505-2E9C-101B-9397-08002B2CF9AE}" pid="29" name="eSynDocLanguageCode">
    <vt:lpwstr>
    </vt:lpwstr>
  </property>
  <property fmtid="{D5CDD505-2E9C-101B-9397-08002B2CF9AE}" pid="30" name="eSynDocDivisionDesc">
    <vt:lpwstr>
    </vt:lpwstr>
  </property>
  <property fmtid="{D5CDD505-2E9C-101B-9397-08002B2CF9AE}" pid="31" name="eSynDocDivision">
    <vt:lpwstr>
    </vt:lpwstr>
  </property>
  <property fmtid="{D5CDD505-2E9C-101B-9397-08002B2CF9AE}" pid="32" name="eSynDocParentDocument">
    <vt:lpwstr>
    </vt:lpwstr>
  </property>
  <property fmtid="{D5CDD505-2E9C-101B-9397-08002B2CF9AE}" pid="33" name="eSynDocSubCategory">
    <vt:lpwstr>
    </vt:lpwstr>
  </property>
  <property fmtid="{D5CDD505-2E9C-101B-9397-08002B2CF9AE}" pid="34" name="eSynDocCategoryID">
    <vt:lpwstr>
    </vt:lpwstr>
  </property>
  <property fmtid="{D5CDD505-2E9C-101B-9397-08002B2CF9AE}" pid="35" name="eSynDocGroupDesc">
    <vt:lpwstr>Attachments &amp; notes</vt:lpwstr>
  </property>
  <property fmtid="{D5CDD505-2E9C-101B-9397-08002B2CF9AE}" pid="36" name="eSynDocGroupID">
    <vt:lpwstr>0</vt:lpwstr>
  </property>
  <property fmtid="{D5CDD505-2E9C-101B-9397-08002B2CF9AE}" pid="37" name="eSynDocHID">
    <vt:lpwstr>46721</vt:lpwstr>
  </property>
  <property fmtid="{D5CDD505-2E9C-101B-9397-08002B2CF9AE}" pid="38" name="eSynCleanUp08/06/2021 17:56:45">
    <vt:i4>1</vt:i4>
  </property>
  <property fmtid="{D5CDD505-2E9C-101B-9397-08002B2CF9AE}" pid="39" name="eSynCleanUp09/19/2022 16:45:31">
    <vt:i4>1</vt:i4>
  </property>
</Properties>
</file>