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autoCompressPictures="0"/>
  <bookViews>
    <workbookView xWindow="-120" yWindow="-120" windowWidth="20730" windowHeight="11160" tabRatio="749"/>
  </bookViews>
  <sheets>
    <sheet name="Matriz de riesgo LCL" sheetId="12" r:id="rId1"/>
    <sheet name="Mapa de riesgo LCL" sheetId="13" r:id="rId2"/>
    <sheet name="Hoja1" sheetId="14" state="hidden" r:id="rId3"/>
  </sheets>
  <externalReferences>
    <externalReference r:id="rId4"/>
    <externalReference r:id="rId5"/>
    <externalReference r:id="rId6"/>
  </externalReferences>
  <definedNames>
    <definedName name="_xlnm._FilterDatabase" localSheetId="1" hidden="1">'Mapa de riesgo LCL'!$B$5:$I$28</definedName>
    <definedName name="_xlnm._FilterDatabase" localSheetId="0" hidden="1">'Matriz de riesgo LCL'!$B$8:$T$30</definedName>
    <definedName name="Excel_BuiltIn__FilterDatabase_3" localSheetId="1">#REF!</definedName>
    <definedName name="Excel_BuiltIn__FilterDatabase_3" localSheetId="0">#REF!</definedName>
    <definedName name="Excel_BuiltIn__FilterDatabase_3">#REF!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9" i="12" l="1"/>
  <c r="Q9" i="12" s="1"/>
  <c r="I28" i="13" l="1"/>
  <c r="H28" i="13"/>
  <c r="D28" i="13"/>
  <c r="C28" i="13"/>
  <c r="B28" i="13"/>
  <c r="I27" i="13"/>
  <c r="H27" i="13"/>
  <c r="D27" i="13"/>
  <c r="C27" i="13"/>
  <c r="B27" i="13"/>
  <c r="I26" i="13"/>
  <c r="H26" i="13"/>
  <c r="D26" i="13"/>
  <c r="C26" i="13"/>
  <c r="B26" i="13"/>
  <c r="I25" i="13"/>
  <c r="H25" i="13"/>
  <c r="D25" i="13"/>
  <c r="C25" i="13"/>
  <c r="B25" i="13"/>
  <c r="I24" i="13"/>
  <c r="H24" i="13"/>
  <c r="D24" i="13"/>
  <c r="C24" i="13"/>
  <c r="B24" i="13"/>
  <c r="I23" i="13"/>
  <c r="H23" i="13"/>
  <c r="D23" i="13"/>
  <c r="C23" i="13"/>
  <c r="B23" i="13"/>
  <c r="I22" i="13"/>
  <c r="H22" i="13"/>
  <c r="D22" i="13"/>
  <c r="C22" i="13"/>
  <c r="B22" i="13"/>
  <c r="I21" i="13"/>
  <c r="H21" i="13"/>
  <c r="D21" i="13"/>
  <c r="C21" i="13"/>
  <c r="B21" i="13"/>
  <c r="I20" i="13"/>
  <c r="H20" i="13"/>
  <c r="D20" i="13"/>
  <c r="C20" i="13"/>
  <c r="B20" i="13"/>
  <c r="I19" i="13"/>
  <c r="H19" i="13"/>
  <c r="D19" i="13"/>
  <c r="C19" i="13"/>
  <c r="B19" i="13"/>
  <c r="I18" i="13"/>
  <c r="H18" i="13"/>
  <c r="D18" i="13"/>
  <c r="C18" i="13"/>
  <c r="B18" i="13"/>
  <c r="I17" i="13"/>
  <c r="H17" i="13"/>
  <c r="D17" i="13"/>
  <c r="C17" i="13"/>
  <c r="B17" i="13"/>
  <c r="I16" i="13"/>
  <c r="H16" i="13"/>
  <c r="D16" i="13"/>
  <c r="C16" i="13"/>
  <c r="B16" i="13"/>
  <c r="I15" i="13"/>
  <c r="H15" i="13"/>
  <c r="D15" i="13"/>
  <c r="C15" i="13"/>
  <c r="B15" i="13"/>
  <c r="I14" i="13"/>
  <c r="H14" i="13"/>
  <c r="D14" i="13"/>
  <c r="C14" i="13"/>
  <c r="B14" i="13"/>
  <c r="I13" i="13"/>
  <c r="H13" i="13"/>
  <c r="D13" i="13"/>
  <c r="C13" i="13"/>
  <c r="B13" i="13"/>
  <c r="I12" i="13"/>
  <c r="H12" i="13"/>
  <c r="D12" i="13"/>
  <c r="C12" i="13"/>
  <c r="B12" i="13"/>
  <c r="I11" i="13"/>
  <c r="H11" i="13"/>
  <c r="D11" i="13"/>
  <c r="C11" i="13"/>
  <c r="B11" i="13"/>
  <c r="I10" i="13"/>
  <c r="H10" i="13"/>
  <c r="D10" i="13"/>
  <c r="C10" i="13"/>
  <c r="B10" i="13"/>
  <c r="I9" i="13"/>
  <c r="H9" i="13"/>
  <c r="D9" i="13"/>
  <c r="C9" i="13"/>
  <c r="B9" i="13"/>
  <c r="I8" i="13"/>
  <c r="H8" i="13"/>
  <c r="D8" i="13"/>
  <c r="C8" i="13"/>
  <c r="B8" i="13"/>
  <c r="I7" i="13"/>
  <c r="H7" i="13"/>
  <c r="D7" i="13"/>
  <c r="C7" i="13"/>
  <c r="B7" i="13"/>
  <c r="I30" i="12" l="1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O30" i="12" l="1"/>
  <c r="O29" i="12"/>
  <c r="O28" i="12"/>
  <c r="E26" i="13" s="1"/>
  <c r="F26" i="13" s="1"/>
  <c r="G26" i="13" s="1"/>
  <c r="O27" i="12"/>
  <c r="O26" i="12"/>
  <c r="O25" i="12"/>
  <c r="O24" i="12"/>
  <c r="O23" i="12"/>
  <c r="O22" i="12"/>
  <c r="O21" i="12"/>
  <c r="O20" i="12"/>
  <c r="O19" i="12"/>
  <c r="O18" i="12"/>
  <c r="O17" i="12"/>
  <c r="O16" i="12"/>
  <c r="O15" i="12"/>
  <c r="O14" i="12"/>
  <c r="O13" i="12"/>
  <c r="O12" i="12"/>
  <c r="O11" i="12"/>
  <c r="O10" i="12"/>
  <c r="Q24" i="12" l="1"/>
  <c r="R24" i="12" s="1"/>
  <c r="E22" i="13"/>
  <c r="F22" i="13" s="1"/>
  <c r="G22" i="13" s="1"/>
  <c r="Q13" i="12"/>
  <c r="R13" i="12" s="1"/>
  <c r="E11" i="13"/>
  <c r="F11" i="13" s="1"/>
  <c r="G11" i="13" s="1"/>
  <c r="Q17" i="12"/>
  <c r="R17" i="12" s="1"/>
  <c r="E15" i="13"/>
  <c r="F15" i="13" s="1"/>
  <c r="G15" i="13" s="1"/>
  <c r="Q21" i="12"/>
  <c r="R21" i="12" s="1"/>
  <c r="E19" i="13"/>
  <c r="F19" i="13" s="1"/>
  <c r="G19" i="13" s="1"/>
  <c r="Q25" i="12"/>
  <c r="R25" i="12" s="1"/>
  <c r="E23" i="13"/>
  <c r="F23" i="13" s="1"/>
  <c r="G23" i="13" s="1"/>
  <c r="Q29" i="12"/>
  <c r="R29" i="12" s="1"/>
  <c r="E27" i="13"/>
  <c r="F27" i="13" s="1"/>
  <c r="G27" i="13" s="1"/>
  <c r="Q12" i="12"/>
  <c r="R12" i="12" s="1"/>
  <c r="E10" i="13"/>
  <c r="F10" i="13" s="1"/>
  <c r="G10" i="13" s="1"/>
  <c r="Q20" i="12"/>
  <c r="R20" i="12" s="1"/>
  <c r="E18" i="13"/>
  <c r="F18" i="13" s="1"/>
  <c r="G18" i="13" s="1"/>
  <c r="Q10" i="12"/>
  <c r="R10" i="12" s="1"/>
  <c r="E8" i="13"/>
  <c r="F8" i="13" s="1"/>
  <c r="G8" i="13" s="1"/>
  <c r="Q14" i="12"/>
  <c r="R14" i="12" s="1"/>
  <c r="E12" i="13"/>
  <c r="F12" i="13" s="1"/>
  <c r="G12" i="13" s="1"/>
  <c r="Q18" i="12"/>
  <c r="R18" i="12" s="1"/>
  <c r="E16" i="13"/>
  <c r="F16" i="13" s="1"/>
  <c r="G16" i="13" s="1"/>
  <c r="Q22" i="12"/>
  <c r="R22" i="12" s="1"/>
  <c r="E20" i="13"/>
  <c r="F20" i="13" s="1"/>
  <c r="G20" i="13" s="1"/>
  <c r="Q26" i="12"/>
  <c r="R26" i="12" s="1"/>
  <c r="E24" i="13"/>
  <c r="F24" i="13" s="1"/>
  <c r="G24" i="13" s="1"/>
  <c r="Q30" i="12"/>
  <c r="R30" i="12" s="1"/>
  <c r="E28" i="13"/>
  <c r="F28" i="13" s="1"/>
  <c r="G28" i="13" s="1"/>
  <c r="Q16" i="12"/>
  <c r="R16" i="12" s="1"/>
  <c r="E14" i="13"/>
  <c r="F14" i="13" s="1"/>
  <c r="G14" i="13" s="1"/>
  <c r="Q11" i="12"/>
  <c r="R11" i="12" s="1"/>
  <c r="E9" i="13"/>
  <c r="F9" i="13" s="1"/>
  <c r="G9" i="13" s="1"/>
  <c r="Q15" i="12"/>
  <c r="R15" i="12" s="1"/>
  <c r="E13" i="13"/>
  <c r="F13" i="13" s="1"/>
  <c r="G13" i="13" s="1"/>
  <c r="Q19" i="12"/>
  <c r="R19" i="12" s="1"/>
  <c r="E17" i="13"/>
  <c r="F17" i="13" s="1"/>
  <c r="G17" i="13" s="1"/>
  <c r="Q23" i="12"/>
  <c r="R23" i="12" s="1"/>
  <c r="E21" i="13"/>
  <c r="F21" i="13" s="1"/>
  <c r="G21" i="13" s="1"/>
  <c r="Q27" i="12"/>
  <c r="R27" i="12" s="1"/>
  <c r="E25" i="13"/>
  <c r="F25" i="13" s="1"/>
  <c r="G25" i="13" s="1"/>
  <c r="Q28" i="12"/>
  <c r="R28" i="12" s="1"/>
  <c r="R9" i="12" l="1"/>
  <c r="E7" i="13"/>
  <c r="F7" i="13" s="1"/>
  <c r="G7" i="13" s="1"/>
</calcChain>
</file>

<file path=xl/comments1.xml><?xml version="1.0" encoding="utf-8"?>
<comments xmlns="http://schemas.openxmlformats.org/spreadsheetml/2006/main">
  <authors>
    <author>Francisco Lopez</author>
  </authors>
  <commentList>
    <comment ref="O7" authorId="0">
      <text>
        <r>
          <rPr>
            <sz val="10"/>
            <color rgb="FF000000"/>
            <rFont val="Tahoma"/>
            <family val="2"/>
          </rPr>
          <t xml:space="preserve">Se califica la posibilidad de que el evento se materialice, considerando la existencia y efectividad de controles y la tasa de ocurrencia de los eventos.
</t>
        </r>
      </text>
    </comment>
    <comment ref="O8" authorId="0">
      <text>
        <r>
          <rPr>
            <sz val="10"/>
            <color rgb="FF000000"/>
            <rFont val="Tahoma"/>
            <family val="2"/>
          </rPr>
          <t xml:space="preserve">Las medidas de control son implementadas por los OEC y solo podrán ser conocidas durante la evaluación.
</t>
        </r>
      </text>
    </comment>
    <comment ref="P8" authorId="0">
      <text>
        <r>
          <rPr>
            <sz val="10"/>
            <color rgb="FF000000"/>
            <rFont val="Tahoma"/>
            <family val="2"/>
          </rPr>
          <t xml:space="preserve">Se califica la ocurrencia con base en experiencia de los evaluadores, No Conformidades Recurrentes, Quejas y Reclamos.
</t>
        </r>
      </text>
    </comment>
  </commentList>
</comments>
</file>

<file path=xl/sharedStrings.xml><?xml version="1.0" encoding="utf-8"?>
<sst xmlns="http://schemas.openxmlformats.org/spreadsheetml/2006/main" count="272" uniqueCount="178">
  <si>
    <t xml:space="preserve">Fecha:  </t>
  </si>
  <si>
    <t>No</t>
  </si>
  <si>
    <t>Nivel de riesgo</t>
  </si>
  <si>
    <t>Evento</t>
  </si>
  <si>
    <t>Ocurrencia</t>
  </si>
  <si>
    <t>Financiero</t>
  </si>
  <si>
    <t>Calidad / Imagen</t>
  </si>
  <si>
    <t>PROCESO</t>
  </si>
  <si>
    <t>Objetivo</t>
  </si>
  <si>
    <t>Causa / Debilidad 
(por que puede ocurrir)</t>
  </si>
  <si>
    <t>Frecuencia</t>
  </si>
  <si>
    <t>Tipo de Riesgo</t>
  </si>
  <si>
    <t>Prevenir</t>
  </si>
  <si>
    <t>IDENTIFICACIÓN DEL RIESGO</t>
  </si>
  <si>
    <t>ANÁLISIS DE RIESGO</t>
  </si>
  <si>
    <t>EVALUACIÓN DE RIESGO</t>
  </si>
  <si>
    <t>Efecto / Consecuencia / impacto</t>
  </si>
  <si>
    <t>Riesgo</t>
  </si>
  <si>
    <t>Análisis de riesgo</t>
  </si>
  <si>
    <t>C</t>
  </si>
  <si>
    <t>O</t>
  </si>
  <si>
    <t>Tipo de riesgo</t>
  </si>
  <si>
    <t>Aceptar</t>
  </si>
  <si>
    <t>Fuente del Riesgo</t>
  </si>
  <si>
    <t>Fuentes de Riesgo</t>
  </si>
  <si>
    <t>Relaciones Comerciales y Contractuales</t>
  </si>
  <si>
    <t>Circunstancias Economicas</t>
  </si>
  <si>
    <t>Comportamiento Humano</t>
  </si>
  <si>
    <t>Eventos naturales</t>
  </si>
  <si>
    <t>Circunstancias Politicas</t>
  </si>
  <si>
    <t xml:space="preserve">Personas Maliciosas </t>
  </si>
  <si>
    <t>Consecuencias 
Ares de Impacto</t>
  </si>
  <si>
    <t>Aspectos Tecnologicos o Técnicos</t>
  </si>
  <si>
    <t>Normatividad y Regulación</t>
  </si>
  <si>
    <t>Opciones de Tratamiento de Riesgo</t>
  </si>
  <si>
    <t>Proteger</t>
  </si>
  <si>
    <t>Transferir</t>
  </si>
  <si>
    <t>Retener</t>
  </si>
  <si>
    <t>Evitar</t>
  </si>
  <si>
    <t>Clasificación 
Riesgo</t>
  </si>
  <si>
    <t>Tipos de Riesgo</t>
  </si>
  <si>
    <t>Estrategico</t>
  </si>
  <si>
    <t>Operativo</t>
  </si>
  <si>
    <t>De Mercado</t>
  </si>
  <si>
    <t>Tecnologico</t>
  </si>
  <si>
    <t>Fisico</t>
  </si>
  <si>
    <t>Ambiental</t>
  </si>
  <si>
    <t>SISO</t>
  </si>
  <si>
    <t xml:space="preserve">Seguridad de la Información </t>
  </si>
  <si>
    <t xml:space="preserve">Código </t>
  </si>
  <si>
    <t xml:space="preserve">Versión </t>
  </si>
  <si>
    <t>Financiero / legal</t>
  </si>
  <si>
    <t>Personas / Seguridad</t>
  </si>
  <si>
    <t>Actividades Administrativas y Controles de proceso</t>
  </si>
  <si>
    <t>Descripción del evento</t>
  </si>
  <si>
    <t>ACTIVIDAD / REQUISITO</t>
  </si>
  <si>
    <t>REQUISITOS</t>
  </si>
  <si>
    <t>REQUISITO ISO/IEC 17025
RELACIONADO</t>
  </si>
  <si>
    <t>PERSONAL</t>
  </si>
  <si>
    <t>INSTALACIÓNES Y CONDICIONES AMBIENTALES</t>
  </si>
  <si>
    <t>Falta de identificación de requisitos de competencia del personal que participa en el laboratorio</t>
  </si>
  <si>
    <t>Asignación de personal no competente para fases especificas dentro de la cadena de valor del laboratorio.</t>
  </si>
  <si>
    <t>Falta de identificación y gestión inadecuada de trabajos no conformes asociados a las actividades del laboratorio.</t>
  </si>
  <si>
    <t>Perdida, deterioro o modificación no autorizada de la información.</t>
  </si>
  <si>
    <t>Pérdida de Confianza en el laboratorio
Pérdida Clientes
Consecuencias legales para el laboratorio</t>
  </si>
  <si>
    <t>Instalaciones y condiciones ambientales no son controladas</t>
  </si>
  <si>
    <t>No definir y acordar adecuadamente las condiciones de prestación del servicio</t>
  </si>
  <si>
    <t>Afectación a la validez de los resultados</t>
  </si>
  <si>
    <t>Pérdida de clientes
Consecuencias legales</t>
  </si>
  <si>
    <t>Pérdida de clientes
Consecuencias legales
Afectación a la validez de los resultados</t>
  </si>
  <si>
    <t>Uso de procesos y procedimientos inadecuados para la gestión de las actividades del laboratorio</t>
  </si>
  <si>
    <t>Dificultad para el cumplimiento de logros coherentes de los requisitos del laboratorio</t>
  </si>
  <si>
    <t>Promedio de No Conformidades en el periodo</t>
  </si>
  <si>
    <t>No Conformidades</t>
  </si>
  <si>
    <t>TÉCNICA DE EVALUACIÓN</t>
  </si>
  <si>
    <t>Tipo de técnica de evaluación 17011</t>
  </si>
  <si>
    <t xml:space="preserve">Etapa de evaluación </t>
  </si>
  <si>
    <t>Evaluación de Registros
Entrevistas</t>
  </si>
  <si>
    <t xml:space="preserve">Evaluación de Registros
Testificación </t>
  </si>
  <si>
    <t>Evaluación de Registros</t>
  </si>
  <si>
    <t>Etapa 1.
Etapa 2.
Evaluaciones extraordinarias.
Evaluaciones complementarias.</t>
  </si>
  <si>
    <t>Evaluación Documental
Evaluación de Registros</t>
  </si>
  <si>
    <t>Evaluación de Registros
Testificación
Entrevistas</t>
  </si>
  <si>
    <t>Evaluación documental
Evaluación de Registros</t>
  </si>
  <si>
    <t>Evaluación Documental
Evaluación de Registros
Entrevistas</t>
  </si>
  <si>
    <t>Evaluación Documental
Evaluación de Registros
Testificación
Entrevistas
Revisión del desempeño
en ensayos de aptitud y
otras comparaciones
interlaboratorios.</t>
  </si>
  <si>
    <t>Evaluación de Registros
Testificación
Revisión del desempeño
en ensayos de aptitud y
otras comparaciones
interlaboratorios.</t>
  </si>
  <si>
    <t>Laboratorios Clìnicos
ISO 15189: 2012</t>
  </si>
  <si>
    <t>REQUISITOS DE GESTIÓN</t>
  </si>
  <si>
    <t>4.1
4.2
4.3
4.10
4.11
4.12
4.13
4.14
4.15</t>
  </si>
  <si>
    <t>Desconocimiento o ausencia de procedimientos para la gestión
Enfoque netamente técnico y no integral sobre la gestión del laboratorio.</t>
  </si>
  <si>
    <t>ACUERDO DE PRESTACIÓN DE SERVICIOS</t>
  </si>
  <si>
    <t>ANÁLISIS EFECTUADOS POR LABORATORIOS SUBCONTRATADOS</t>
  </si>
  <si>
    <t>SERVICIOS EXTERNOS Y SUMINISTROS</t>
  </si>
  <si>
    <t>4.6</t>
  </si>
  <si>
    <t>SERVICIOS DE ASESORAMIENTO</t>
  </si>
  <si>
    <t>4.7</t>
  </si>
  <si>
    <t>Productos y servicios adquiridos no sean adecuados para el fin previsto dentro las actividades del laboratorio</t>
  </si>
  <si>
    <t>1. Falta de conocimiento técnico/administrativo para adquisición de productos y servicios</t>
  </si>
  <si>
    <t>4.8</t>
  </si>
  <si>
    <t>RESOLUCIÓN DE RECLAMACIONES</t>
  </si>
  <si>
    <t>IDENTIFICACIÓN Y CONTROL DE LAS NO CONFORMIDADES</t>
  </si>
  <si>
    <t>Falta de respuesta o respuesta inoportuna e inadecuada a las reclamaciones asociadas a las actividades del laboratorio.</t>
  </si>
  <si>
    <t>Desconocimiento o ausencia de los proceso para el manejo de reclamaciones</t>
  </si>
  <si>
    <t>Desconocimiento de los métodos utilizados
Falta de asignación de recursos
Desconocimiento o ausencia de procedimientos para el control de condiciones ambientales</t>
  </si>
  <si>
    <t>EQUIPO DE LABORATORIO, REACTIVOS Y MATERIALES CONSUMIBLES</t>
  </si>
  <si>
    <t>PROCESOS PREANALITICOS</t>
  </si>
  <si>
    <t>PROCESOS ANALITICOS</t>
  </si>
  <si>
    <t xml:space="preserve">ASEGURAMIENTO DE LA CALIDAD DE LOS RESULTADOS DEL ANALISIS </t>
  </si>
  <si>
    <t>5.6</t>
  </si>
  <si>
    <t xml:space="preserve">Inadecuado aseguramiento de la calidad de resultados
</t>
  </si>
  <si>
    <t>PROCESOS POS ANALITICOS</t>
  </si>
  <si>
    <t>REPORTE DE RESULTADOS</t>
  </si>
  <si>
    <t>Emisión de reportes de resultados que no contengan la información completa, exacta y sin ambigüedades.</t>
  </si>
  <si>
    <t xml:space="preserve">Falta de conocimiento de la norma de acreditación ISO 15189 en cuanto a reportes de resultados
</t>
  </si>
  <si>
    <t>LIBERACIÓN DE LOS RESULTADOS</t>
  </si>
  <si>
    <t>GESTION DE LA INFORMACIÓN</t>
  </si>
  <si>
    <t>4.4.1
4.4.2</t>
  </si>
  <si>
    <t>Evaluación registros
Entrevistas
Testificación</t>
  </si>
  <si>
    <t>4.5.1
4.5.2</t>
  </si>
  <si>
    <t>El laboratorio realice asesoramientos no adecuados</t>
  </si>
  <si>
    <t>4.9</t>
  </si>
  <si>
    <t>5.1.1
5.1.2
5.1.3
5.1.4
5.1.5
5.1.6
5.1.7
5.1.8
5.1.9</t>
  </si>
  <si>
    <t>5.2.1
5.2.2
5.2.3
5.2.4
5.2.5
5.2.6</t>
  </si>
  <si>
    <t>5.3.1
5.3.2</t>
  </si>
  <si>
    <t>5.7.1</t>
  </si>
  <si>
    <t>5.7.2</t>
  </si>
  <si>
    <t>Desconocimiento de legislación colombiana</t>
  </si>
  <si>
    <t>5.8.1
5.8.2
5.8.3</t>
  </si>
  <si>
    <t>5.9.1
5.9.2
5.9.3</t>
  </si>
  <si>
    <t>Liberación de resultados en el momento no indicado</t>
  </si>
  <si>
    <t>Falta de definición de roles para liberación de resultados
Falta de controles para liberación de resultados</t>
  </si>
  <si>
    <t>Evaluación documental
Evaluación de Registros</t>
  </si>
  <si>
    <t>5.5.1</t>
  </si>
  <si>
    <t>5.5.2</t>
  </si>
  <si>
    <t>5.5.3</t>
  </si>
  <si>
    <t>Emplear pruebas/análisis de las actividades del laboratorio que no hayan sido previamente verificados o validados, y de acuerdo a su fin previsto</t>
  </si>
  <si>
    <t>Afectación a la calidad de resultados de las pruebas/análisis</t>
  </si>
  <si>
    <t>5.4.1
5.4.2
5.4.3</t>
  </si>
  <si>
    <t>Información disponible no adecuada para el objeto del paciente</t>
  </si>
  <si>
    <t>5.4.4
5.4.5
5.4.6
5.4.7</t>
  </si>
  <si>
    <t>5.10.1
5.10.2
5.10.3</t>
  </si>
  <si>
    <t>MAPA DE RIESGOS
LABORATORIOS CLÍNICOS</t>
  </si>
  <si>
    <t>Desconocimiento de los métodos
Falta de asignación de recursos para la adecuada conservación de los ítems
Desconocimiento o ausencia de procedimientos para la manipulación de ítems</t>
  </si>
  <si>
    <t>errores en la posterior interpretación diagnóstica.
Consecuencias legales</t>
  </si>
  <si>
    <t>Manejo y direccionamiento inadecuado del paciente
Consecuencias legales</t>
  </si>
  <si>
    <t>Emplear intervalos de referencia inadecuados para la población objeto del servicio y de acuerdo a su fin previsto</t>
  </si>
  <si>
    <t>Afectación a la calidad y validez de resultados de las pruebas/análisis</t>
  </si>
  <si>
    <t xml:space="preserve">
Consecuencias legales</t>
  </si>
  <si>
    <t>PR-3.3-01 Anexo A</t>
  </si>
  <si>
    <t>Proporcionar confianza a todas las partes interesadas en que un laboratorio clínico cumple los requisitos especificados.</t>
  </si>
  <si>
    <t>Confianza en la evaluación</t>
  </si>
  <si>
    <t>Estratégico</t>
  </si>
  <si>
    <t>realización incorrecta o errada de análisis diagnósticos 
Consecuencias legales</t>
  </si>
  <si>
    <t>Desconocimiento de las pruebas/técnicas
Desconocimiento o ausencia de procedimientos para la oferta de servicios
No es asignado personal competente para esta actividad</t>
  </si>
  <si>
    <t>Selección y uso de subcontratistas y/o proveedores de productos o servicios  no competentes.</t>
  </si>
  <si>
    <t>Afectación a la calidad de las pruebas/análisis</t>
  </si>
  <si>
    <t xml:space="preserve">1.  Falta de recursos para realizar una adecuada compra o subcontratación
2.  Definición inadecuada de  los requisitos de compra y subcontratación 
3. Definición inadecuada de los criterios para la evaluación  a los proveedores de suministros y/o de servicios críticos. </t>
  </si>
  <si>
    <t>1. falta de conocimiento técnico en el asesoramiento
2. Desconocimiento de límites de asesoramiento del laboratorio</t>
  </si>
  <si>
    <t xml:space="preserve">Falta de seguimiento a las estrategias de aseguramiento a la validez de los resultados o los resultados de los controles implementados por el Laboratorio. </t>
  </si>
  <si>
    <t>Desconocimiento por parte de la alta dirección acerca del perfil requerido para el personal del laboratorio.</t>
  </si>
  <si>
    <t>Definición errónea de requisitos para los perfiles de cargo.
Asignación insuficiente de recursos para contratación del personal.</t>
  </si>
  <si>
    <t>Uso de equipamiento que no obedece a los requisitos especificados para su aplicación en las pruebas/análisis</t>
  </si>
  <si>
    <t>Desconocimiento de los métodos utilizados
Falta de asignación de recursos</t>
  </si>
  <si>
    <t xml:space="preserve">
No es asignado personal competente para esta actividad
Fallas en sistemas de información para acceso de clientes</t>
  </si>
  <si>
    <t>Deterioro/perdida/ confusión  de la muestra</t>
  </si>
  <si>
    <t>No se cuente con metodologías adecuadas para la validación o verificación de métodos
No se cuenta con metodologías adecuadas para la estimación de incertidumbre de medición
No es asignado personal competente para esta actividad</t>
  </si>
  <si>
    <t xml:space="preserve">Afectación a la calidad de resultados de las pruebas/análisis
Interpretación diagnostica errada por parte del personal medico </t>
  </si>
  <si>
    <t xml:space="preserve">No es asignado personal competente para esta actividad
Desconocimiento de necesidades y definiciones de la población objeto de servicio </t>
  </si>
  <si>
    <t>Documentación inadecuada de procedimientos analíticos</t>
  </si>
  <si>
    <t>No es asignado personal competente para esta actividad
Divulgación del documento analítico no asegura el entendimiento por parte del personal</t>
  </si>
  <si>
    <t>Afectación a la calidad  y validez de  los resultados de las pruebas/análisis</t>
  </si>
  <si>
    <t>Desconocimiento o ausencia de los procedimientos para aseguramiento de calidad
No es asignado personal competente para esta actividad</t>
  </si>
  <si>
    <t xml:space="preserve">Revisión ineficiente y/o inadecuada de resultados de análisis </t>
  </si>
  <si>
    <t>Afectación a la validez de los resultados de las pruebas/análisis</t>
  </si>
  <si>
    <t>Desecho de muestras fuera de las condiciones legales del país</t>
  </si>
  <si>
    <t>Falta de seguridad de la información
Desconocimiento o ausencia de protocolos para manejo de la información</t>
  </si>
  <si>
    <t>MATRIZ DE RIESGOS LABORATORIOS CLINICOS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</si>
</sst>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yyyy\-mm\-dd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rgb="FF000000"/>
      <name val="Tahoma"/>
      <family val="2"/>
    </font>
    <font>
      <b/>
      <sz val="12"/>
      <name val="Raleway"/>
    </font>
    <font>
      <sz val="12"/>
      <name val="Raleway"/>
    </font>
    <font>
      <b/>
      <sz val="10"/>
      <name val="Raleway"/>
    </font>
    <font>
      <sz val="10"/>
      <name val="Raleway"/>
    </font>
    <font>
      <sz val="9"/>
      <name val="Raleway"/>
    </font>
    <font>
      <b/>
      <sz val="9"/>
      <name val="Raleway"/>
    </font>
  </fonts>
  <fills count="10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D78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</borders>
  <cellStyleXfs count="10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textRotation="90" wrapText="1"/>
    </xf>
    <xf numFmtId="0" fontId="8" fillId="7" borderId="2" xfId="0" applyFont="1" applyFill="1" applyBorder="1" applyAlignment="1">
      <alignment horizontal="center" vertical="center" textRotation="90" wrapText="1"/>
    </xf>
    <xf numFmtId="0" fontId="8" fillId="8" borderId="2" xfId="0" applyFont="1" applyFill="1" applyBorder="1" applyAlignment="1">
      <alignment horizontal="center" vertical="center" textRotation="90" wrapText="1"/>
    </xf>
    <xf numFmtId="0" fontId="8" fillId="4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2" fontId="9" fillId="7" borderId="2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</cellXfs>
  <cellStyles count="10">
    <cellStyle name="Hipervínculo" xfId="6" builtinId="8" hidden="1"/>
    <cellStyle name="Hipervínculo" xfId="8" builtinId="8" hidden="1"/>
    <cellStyle name="Hipervínculo" xfId="4" builtinId="8" hidden="1"/>
    <cellStyle name="Hipervínculo" xfId="2" builtinId="8" hidden="1"/>
    <cellStyle name="Hipervínculo visitado" xfId="7" builtinId="9" hidden="1"/>
    <cellStyle name="Hipervínculo visitado" xfId="9" builtinId="9" hidden="1"/>
    <cellStyle name="Hipervínculo visitado" xfId="5" builtinId="9" hidden="1"/>
    <cellStyle name="Hipervínculo visitado" xfId="3" builtinId="9" hidden="1"/>
    <cellStyle name="Normal" xfId="0" builtinId="0"/>
    <cellStyle name="Normal 2" xfId="1"/>
  </cellStyles>
  <dxfs count="11"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D78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MAPA DE RIESGOS REQUISITOS DE </a:t>
            </a:r>
            <a:r>
              <a:rPr lang="es-CO" baseline="0"/>
              <a:t>LABORATORIOS CLINICOS</a:t>
            </a:r>
            <a:endParaRPr lang="es-CO"/>
          </a:p>
        </c:rich>
      </c:tx>
      <c:layout>
        <c:manualLayout>
          <c:xMode val="edge"/>
          <c:yMode val="edge"/>
          <c:x val="0.1344850332818793"/>
          <c:y val="3.347412968141414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617772260556499"/>
          <c:y val="9.3402374462327895E-2"/>
          <c:w val="0.73509324625410999"/>
          <c:h val="0.76371940907251601"/>
        </c:manualLayout>
      </c:layout>
      <c:bubbleChart>
        <c:varyColors val="0"/>
        <c:ser>
          <c:idx val="0"/>
          <c:order val="0"/>
          <c:tx>
            <c:strRef>
              <c:f>'Mapa de riesgo LCL'!$B$7</c:f>
              <c:strCache>
                <c:ptCount val="1"/>
                <c:pt idx="0">
                  <c:v>1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1.18442453496387E-4"/>
                  <c:y val="2.3877736962097601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LCL'!$E$7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LCL'!$D$7</c:f>
              <c:numCache>
                <c:formatCode>0.0</c:formatCode>
                <c:ptCount val="1"/>
                <c:pt idx="0">
                  <c:v>4.25</c:v>
                </c:pt>
              </c:numCache>
            </c:numRef>
          </c:yVal>
          <c:bubbleSize>
            <c:numRef>
              <c:f>'Mapa de riesgo LCL'!$F$7</c:f>
              <c:numCache>
                <c:formatCode>0.00</c:formatCode>
                <c:ptCount val="1"/>
                <c:pt idx="0">
                  <c:v>12.75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0-C590-ED40-BF29-AC7A374CC1AD}"/>
            </c:ext>
          </c:extLst>
        </c:ser>
        <c:ser>
          <c:idx val="1"/>
          <c:order val="1"/>
          <c:tx>
            <c:strRef>
              <c:f>'Mapa de riesgo LCL'!$B$8</c:f>
              <c:strCache>
                <c:ptCount val="1"/>
                <c:pt idx="0">
                  <c:v>2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LCL'!$E$8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LCL'!$D$8</c:f>
              <c:numCache>
                <c:formatCode>0.0</c:formatCode>
                <c:ptCount val="1"/>
                <c:pt idx="0">
                  <c:v>3.5</c:v>
                </c:pt>
              </c:numCache>
            </c:numRef>
          </c:yVal>
          <c:bubbleSize>
            <c:numRef>
              <c:f>'Mapa de riesgo LCL'!$F$8</c:f>
              <c:numCache>
                <c:formatCode>0.00</c:formatCode>
                <c:ptCount val="1"/>
                <c:pt idx="0">
                  <c:v>3.5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1-C590-ED40-BF29-AC7A374CC1AD}"/>
            </c:ext>
          </c:extLst>
        </c:ser>
        <c:ser>
          <c:idx val="2"/>
          <c:order val="2"/>
          <c:tx>
            <c:strRef>
              <c:f>'Mapa de riesgo LCL'!$B$9</c:f>
              <c:strCache>
                <c:ptCount val="1"/>
                <c:pt idx="0">
                  <c:v>3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7.5666772961083609E-2"/>
                  <c:y val="-2.4843245478554229E-3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EA71-034A-AFF4-0A8BE877CBF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LCL'!$E$9</c:f>
              <c:numCache>
                <c:formatCode>0.0</c:formatCode>
                <c:ptCount val="1"/>
                <c:pt idx="0">
                  <c:v>2</c:v>
                </c:pt>
              </c:numCache>
            </c:numRef>
          </c:xVal>
          <c:yVal>
            <c:numRef>
              <c:f>'Mapa de riesgo LCL'!$D$9</c:f>
              <c:numCache>
                <c:formatCode>0.0</c:formatCode>
                <c:ptCount val="1"/>
                <c:pt idx="0">
                  <c:v>4.5</c:v>
                </c:pt>
              </c:numCache>
            </c:numRef>
          </c:yVal>
          <c:bubbleSize>
            <c:numRef>
              <c:f>'Mapa de riesgo LCL'!$F$9</c:f>
              <c:numCache>
                <c:formatCode>0.00</c:formatCode>
                <c:ptCount val="1"/>
                <c:pt idx="0">
                  <c:v>9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2-C590-ED40-BF29-AC7A374CC1AD}"/>
            </c:ext>
          </c:extLst>
        </c:ser>
        <c:ser>
          <c:idx val="3"/>
          <c:order val="3"/>
          <c:tx>
            <c:strRef>
              <c:f>'Mapa de riesgo LCL'!$B$10</c:f>
              <c:strCache>
                <c:ptCount val="1"/>
                <c:pt idx="0">
                  <c:v>4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LCL'!$E$10</c:f>
              <c:numCache>
                <c:formatCode>0.0</c:formatCode>
                <c:ptCount val="1"/>
                <c:pt idx="0">
                  <c:v>2</c:v>
                </c:pt>
              </c:numCache>
            </c:numRef>
          </c:xVal>
          <c:yVal>
            <c:numRef>
              <c:f>'Mapa de riesgo LCL'!$D$10</c:f>
              <c:numCache>
                <c:formatCode>0.0</c:formatCode>
                <c:ptCount val="1"/>
                <c:pt idx="0">
                  <c:v>4.25</c:v>
                </c:pt>
              </c:numCache>
            </c:numRef>
          </c:yVal>
          <c:bubbleSize>
            <c:numRef>
              <c:f>'Mapa de riesgo LCL'!$F$10</c:f>
              <c:numCache>
                <c:formatCode>0.00</c:formatCode>
                <c:ptCount val="1"/>
                <c:pt idx="0">
                  <c:v>8.5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3-C590-ED40-BF29-AC7A374CC1AD}"/>
            </c:ext>
          </c:extLst>
        </c:ser>
        <c:ser>
          <c:idx val="4"/>
          <c:order val="4"/>
          <c:tx>
            <c:strRef>
              <c:f>'Mapa de riesgo LCL'!$B$11</c:f>
              <c:strCache>
                <c:ptCount val="1"/>
                <c:pt idx="0">
                  <c:v>5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LCL'!$E$11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LCL'!$D$11</c:f>
              <c:numCache>
                <c:formatCode>0.0</c:formatCode>
                <c:ptCount val="1"/>
                <c:pt idx="0">
                  <c:v>4.5</c:v>
                </c:pt>
              </c:numCache>
            </c:numRef>
          </c:yVal>
          <c:bubbleSize>
            <c:numRef>
              <c:f>'Mapa de riesgo LCL'!$F$11</c:f>
              <c:numCache>
                <c:formatCode>0.00</c:formatCode>
                <c:ptCount val="1"/>
                <c:pt idx="0">
                  <c:v>6.75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4-C590-ED40-BF29-AC7A374CC1AD}"/>
            </c:ext>
          </c:extLst>
        </c:ser>
        <c:ser>
          <c:idx val="5"/>
          <c:order val="5"/>
          <c:tx>
            <c:strRef>
              <c:f>'Mapa de riesgo LCL'!$B$12</c:f>
              <c:strCache>
                <c:ptCount val="1"/>
                <c:pt idx="0">
                  <c:v>6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LCL'!$E$12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LCL'!$D$12</c:f>
              <c:numCache>
                <c:formatCode>0.0</c:formatCode>
                <c:ptCount val="1"/>
                <c:pt idx="0">
                  <c:v>3.75</c:v>
                </c:pt>
              </c:numCache>
            </c:numRef>
          </c:yVal>
          <c:bubbleSize>
            <c:numRef>
              <c:f>'Mapa de riesgo LCL'!$F$12</c:f>
              <c:numCache>
                <c:formatCode>0.00</c:formatCode>
                <c:ptCount val="1"/>
                <c:pt idx="0">
                  <c:v>5.625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5-C590-ED40-BF29-AC7A374CC1AD}"/>
            </c:ext>
          </c:extLst>
        </c:ser>
        <c:ser>
          <c:idx val="6"/>
          <c:order val="6"/>
          <c:tx>
            <c:strRef>
              <c:f>'Mapa de riesgo LCL'!$B$13</c:f>
              <c:strCache>
                <c:ptCount val="1"/>
                <c:pt idx="0">
                  <c:v>7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4413105868462081E-2"/>
                  <c:y val="3.726486821783066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A71-034A-AFF4-0A8BE877CBF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LCL'!$E$13</c:f>
              <c:numCache>
                <c:formatCode>0.0</c:formatCode>
                <c:ptCount val="1"/>
                <c:pt idx="0">
                  <c:v>2</c:v>
                </c:pt>
              </c:numCache>
            </c:numRef>
          </c:xVal>
          <c:yVal>
            <c:numRef>
              <c:f>'Mapa de riesgo LCL'!$D$13</c:f>
              <c:numCache>
                <c:formatCode>0.0</c:formatCode>
                <c:ptCount val="1"/>
                <c:pt idx="0">
                  <c:v>3.75</c:v>
                </c:pt>
              </c:numCache>
            </c:numRef>
          </c:yVal>
          <c:bubbleSize>
            <c:numRef>
              <c:f>'Mapa de riesgo LCL'!$F$13</c:f>
              <c:numCache>
                <c:formatCode>0.00</c:formatCode>
                <c:ptCount val="1"/>
                <c:pt idx="0">
                  <c:v>7.5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6-C590-ED40-BF29-AC7A374CC1AD}"/>
            </c:ext>
          </c:extLst>
        </c:ser>
        <c:ser>
          <c:idx val="7"/>
          <c:order val="7"/>
          <c:tx>
            <c:strRef>
              <c:f>'Mapa de riesgo LCL'!$B$14</c:f>
              <c:strCache>
                <c:ptCount val="1"/>
                <c:pt idx="0">
                  <c:v>8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LCL'!$E$14</c:f>
              <c:numCache>
                <c:formatCode>0.0</c:formatCode>
                <c:ptCount val="1"/>
                <c:pt idx="0">
                  <c:v>2</c:v>
                </c:pt>
              </c:numCache>
            </c:numRef>
          </c:xVal>
          <c:yVal>
            <c:numRef>
              <c:f>'Mapa de riesgo LCL'!$D$14</c:f>
              <c:numCache>
                <c:formatCode>0.0</c:formatCode>
                <c:ptCount val="1"/>
                <c:pt idx="0">
                  <c:v>3.25</c:v>
                </c:pt>
              </c:numCache>
            </c:numRef>
          </c:yVal>
          <c:bubbleSize>
            <c:numRef>
              <c:f>'Mapa de riesgo LCL'!$F$14</c:f>
              <c:numCache>
                <c:formatCode>0.00</c:formatCode>
                <c:ptCount val="1"/>
                <c:pt idx="0">
                  <c:v>6.5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7-C590-ED40-BF29-AC7A374CC1AD}"/>
            </c:ext>
          </c:extLst>
        </c:ser>
        <c:ser>
          <c:idx val="8"/>
          <c:order val="8"/>
          <c:tx>
            <c:strRef>
              <c:f>'Mapa de riesgo LCL'!$B$15</c:f>
              <c:strCache>
                <c:ptCount val="1"/>
                <c:pt idx="0">
                  <c:v>9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1.0565712644287845E-2"/>
                  <c:y val="2.4303160739469688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LCL'!$E$15</c:f>
              <c:numCache>
                <c:formatCode>0.0</c:formatCode>
                <c:ptCount val="1"/>
                <c:pt idx="0">
                  <c:v>2</c:v>
                </c:pt>
              </c:numCache>
            </c:numRef>
          </c:xVal>
          <c:yVal>
            <c:numRef>
              <c:f>'Mapa de riesgo LCL'!$D$15</c:f>
              <c:numCache>
                <c:formatCode>0.0</c:formatCode>
                <c:ptCount val="1"/>
                <c:pt idx="0">
                  <c:v>3.25</c:v>
                </c:pt>
              </c:numCache>
            </c:numRef>
          </c:yVal>
          <c:bubbleSize>
            <c:numRef>
              <c:f>'Mapa de riesgo LCL'!$F$15</c:f>
              <c:numCache>
                <c:formatCode>0.00</c:formatCode>
                <c:ptCount val="1"/>
                <c:pt idx="0">
                  <c:v>6.5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8-C590-ED40-BF29-AC7A374CC1AD}"/>
            </c:ext>
          </c:extLst>
        </c:ser>
        <c:ser>
          <c:idx val="9"/>
          <c:order val="9"/>
          <c:tx>
            <c:strRef>
              <c:f>'Mapa de riesgo LCL'!$B$16</c:f>
              <c:strCache>
                <c:ptCount val="1"/>
                <c:pt idx="0">
                  <c:v>10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0678749600579524E-2"/>
                  <c:y val="2.812148232363335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LCL'!$E$16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LCL'!$D$16</c:f>
              <c:numCache>
                <c:formatCode>0.0</c:formatCode>
                <c:ptCount val="1"/>
                <c:pt idx="0">
                  <c:v>3.25</c:v>
                </c:pt>
              </c:numCache>
            </c:numRef>
          </c:yVal>
          <c:bubbleSize>
            <c:numRef>
              <c:f>'Mapa de riesgo LCL'!$F$16</c:f>
              <c:numCache>
                <c:formatCode>0.00</c:formatCode>
                <c:ptCount val="1"/>
                <c:pt idx="0">
                  <c:v>4.875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9-C590-ED40-BF29-AC7A374CC1AD}"/>
            </c:ext>
          </c:extLst>
        </c:ser>
        <c:ser>
          <c:idx val="10"/>
          <c:order val="10"/>
          <c:tx>
            <c:strRef>
              <c:f>'Mapa de riesgo LCL'!$B$17</c:f>
              <c:strCache>
                <c:ptCount val="1"/>
                <c:pt idx="0">
                  <c:v>11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9.1423407744055205E-2"/>
                  <c:y val="-1.1248592929453754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LCL'!$E$17</c:f>
              <c:numCache>
                <c:formatCode>0.0</c:formatCode>
                <c:ptCount val="1"/>
                <c:pt idx="0">
                  <c:v>2.5</c:v>
                </c:pt>
              </c:numCache>
            </c:numRef>
          </c:xVal>
          <c:yVal>
            <c:numRef>
              <c:f>'Mapa de riesgo LCL'!$D$17</c:f>
              <c:numCache>
                <c:formatCode>0.0</c:formatCode>
                <c:ptCount val="1"/>
                <c:pt idx="0">
                  <c:v>3</c:v>
                </c:pt>
              </c:numCache>
            </c:numRef>
          </c:yVal>
          <c:bubbleSize>
            <c:numRef>
              <c:f>'Mapa de riesgo LCL'!$F$17</c:f>
              <c:numCache>
                <c:formatCode>0.00</c:formatCode>
                <c:ptCount val="1"/>
                <c:pt idx="0">
                  <c:v>7.5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A-C590-ED40-BF29-AC7A374CC1AD}"/>
            </c:ext>
          </c:extLst>
        </c:ser>
        <c:ser>
          <c:idx val="11"/>
          <c:order val="11"/>
          <c:tx>
            <c:strRef>
              <c:f>'Mapa de riesgo LCL'!$B$18</c:f>
              <c:strCache>
                <c:ptCount val="1"/>
                <c:pt idx="0">
                  <c:v>12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4.2194085817786999E-3"/>
                  <c:y val="-2.3877736962097601E-3"/>
                </c:manualLayout>
              </c:layout>
              <c:dLblPos val="l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LCL'!$E$18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LCL'!$D$18</c:f>
              <c:numCache>
                <c:formatCode>0.0</c:formatCode>
                <c:ptCount val="1"/>
                <c:pt idx="0">
                  <c:v>3.25</c:v>
                </c:pt>
              </c:numCache>
            </c:numRef>
          </c:yVal>
          <c:bubbleSize>
            <c:numRef>
              <c:f>'Mapa de riesgo LCL'!$F$18</c:f>
              <c:numCache>
                <c:formatCode>0.00</c:formatCode>
                <c:ptCount val="1"/>
                <c:pt idx="0">
                  <c:v>4.875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B-C590-ED40-BF29-AC7A374CC1AD}"/>
            </c:ext>
          </c:extLst>
        </c:ser>
        <c:ser>
          <c:idx val="12"/>
          <c:order val="12"/>
          <c:tx>
            <c:strRef>
              <c:f>'Mapa de riesgo LCL'!$B$19</c:f>
              <c:strCache>
                <c:ptCount val="1"/>
                <c:pt idx="0">
                  <c:v>13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spPr>
                <a:noFill/>
              </c:spPr>
              <c:txPr>
                <a:bodyPr/>
                <a:lstStyle/>
                <a:p>
                  <a:pPr>
                    <a:defRPr/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LCL'!$E$19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LCL'!$D$19</c:f>
              <c:numCache>
                <c:formatCode>0.0</c:formatCode>
                <c:ptCount val="1"/>
                <c:pt idx="0">
                  <c:v>3.25</c:v>
                </c:pt>
              </c:numCache>
            </c:numRef>
          </c:yVal>
          <c:bubbleSize>
            <c:numRef>
              <c:f>'Mapa de riesgo LCL'!$F$19</c:f>
              <c:numCache>
                <c:formatCode>0.00</c:formatCode>
                <c:ptCount val="1"/>
                <c:pt idx="0">
                  <c:v>4.875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C-C590-ED40-BF29-AC7A374CC1AD}"/>
            </c:ext>
          </c:extLst>
        </c:ser>
        <c:ser>
          <c:idx val="13"/>
          <c:order val="13"/>
          <c:tx>
            <c:strRef>
              <c:f>'Mapa de riesgo LCL'!$B$20</c:f>
              <c:strCache>
                <c:ptCount val="1"/>
                <c:pt idx="0">
                  <c:v>14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1055712407773413E-2"/>
                  <c:y val="2.923551383292198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LCL'!$E$20</c:f>
              <c:numCache>
                <c:formatCode>0.0</c:formatCode>
                <c:ptCount val="1"/>
                <c:pt idx="0">
                  <c:v>2.5</c:v>
                </c:pt>
              </c:numCache>
            </c:numRef>
          </c:xVal>
          <c:yVal>
            <c:numRef>
              <c:f>'Mapa de riesgo LCL'!$D$20</c:f>
              <c:numCache>
                <c:formatCode>0.0</c:formatCode>
                <c:ptCount val="1"/>
                <c:pt idx="0">
                  <c:v>3.25</c:v>
                </c:pt>
              </c:numCache>
            </c:numRef>
          </c:yVal>
          <c:bubbleSize>
            <c:numRef>
              <c:f>'Mapa de riesgo LCL'!$F$20</c:f>
              <c:numCache>
                <c:formatCode>0.00</c:formatCode>
                <c:ptCount val="1"/>
                <c:pt idx="0">
                  <c:v>8.125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D-C590-ED40-BF29-AC7A374CC1AD}"/>
            </c:ext>
          </c:extLst>
        </c:ser>
        <c:ser>
          <c:idx val="14"/>
          <c:order val="14"/>
          <c:tx>
            <c:strRef>
              <c:f>'Mapa de riesgo LCL'!$B$21</c:f>
              <c:strCache>
                <c:ptCount val="1"/>
                <c:pt idx="0">
                  <c:v>15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2209350401420903E-2"/>
                  <c:y val="-1.4650473727489999E-2"/>
                </c:manualLayout>
              </c:layout>
              <c:dLblPos val="b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LCL'!$E$21</c:f>
              <c:numCache>
                <c:formatCode>0.0</c:formatCode>
                <c:ptCount val="1"/>
                <c:pt idx="0">
                  <c:v>2.5</c:v>
                </c:pt>
              </c:numCache>
            </c:numRef>
          </c:xVal>
          <c:yVal>
            <c:numRef>
              <c:f>'Mapa de riesgo LCL'!$D$21</c:f>
              <c:numCache>
                <c:formatCode>0.0</c:formatCode>
                <c:ptCount val="1"/>
                <c:pt idx="0">
                  <c:v>3.25</c:v>
                </c:pt>
              </c:numCache>
            </c:numRef>
          </c:yVal>
          <c:bubbleSize>
            <c:numRef>
              <c:f>'Mapa de riesgo LCL'!$F$21</c:f>
              <c:numCache>
                <c:formatCode>0.00</c:formatCode>
                <c:ptCount val="1"/>
                <c:pt idx="0">
                  <c:v>8.125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E-C590-ED40-BF29-AC7A374CC1AD}"/>
            </c:ext>
          </c:extLst>
        </c:ser>
        <c:ser>
          <c:idx val="16"/>
          <c:order val="15"/>
          <c:tx>
            <c:strRef>
              <c:f>'Mapa de riesgo LCL'!$B$22</c:f>
              <c:strCache>
                <c:ptCount val="1"/>
                <c:pt idx="0">
                  <c:v>16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LCL'!$E$22</c:f>
              <c:numCache>
                <c:formatCode>0.0</c:formatCode>
                <c:ptCount val="1"/>
                <c:pt idx="0">
                  <c:v>2</c:v>
                </c:pt>
              </c:numCache>
            </c:numRef>
          </c:xVal>
          <c:yVal>
            <c:numRef>
              <c:f>'Mapa de riesgo LCL'!$D$22</c:f>
              <c:numCache>
                <c:formatCode>0.0</c:formatCode>
                <c:ptCount val="1"/>
                <c:pt idx="0">
                  <c:v>2.25</c:v>
                </c:pt>
              </c:numCache>
            </c:numRef>
          </c:yVal>
          <c:bubbleSize>
            <c:numRef>
              <c:f>'Mapa de riesgo LCL'!$F$22</c:f>
              <c:numCache>
                <c:formatCode>0.00</c:formatCode>
                <c:ptCount val="1"/>
                <c:pt idx="0">
                  <c:v>4.5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F-C590-ED40-BF29-AC7A374CC1AD}"/>
            </c:ext>
          </c:extLst>
        </c:ser>
        <c:ser>
          <c:idx val="17"/>
          <c:order val="16"/>
          <c:tx>
            <c:strRef>
              <c:f>'Mapa de riesgo LCL'!$B$23</c:f>
              <c:strCache>
                <c:ptCount val="1"/>
                <c:pt idx="0">
                  <c:v>17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8.2638461868682744E-3"/>
                  <c:y val="-6.5548962548611566E-3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LCL'!$E$23</c:f>
              <c:numCache>
                <c:formatCode>0.0</c:formatCode>
                <c:ptCount val="1"/>
                <c:pt idx="0">
                  <c:v>2.5</c:v>
                </c:pt>
              </c:numCache>
            </c:numRef>
          </c:xVal>
          <c:yVal>
            <c:numRef>
              <c:f>'Mapa de riesgo LCL'!$D$23</c:f>
              <c:numCache>
                <c:formatCode>0.0</c:formatCode>
                <c:ptCount val="1"/>
                <c:pt idx="0">
                  <c:v>3.25</c:v>
                </c:pt>
              </c:numCache>
            </c:numRef>
          </c:yVal>
          <c:bubbleSize>
            <c:numRef>
              <c:f>'Mapa de riesgo LCL'!$F$23</c:f>
              <c:numCache>
                <c:formatCode>0.00</c:formatCode>
                <c:ptCount val="1"/>
                <c:pt idx="0">
                  <c:v>8.125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0-C590-ED40-BF29-AC7A374CC1AD}"/>
            </c:ext>
          </c:extLst>
        </c:ser>
        <c:ser>
          <c:idx val="18"/>
          <c:order val="17"/>
          <c:tx>
            <c:strRef>
              <c:f>'Mapa de riesgo LCL'!$B$24</c:f>
              <c:strCache>
                <c:ptCount val="1"/>
                <c:pt idx="0">
                  <c:v>18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9.2145669969762437E-2"/>
                  <c:y val="-1.0172937535039561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LCL'!$E$24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LCL'!$D$24</c:f>
              <c:numCache>
                <c:formatCode>0.0</c:formatCode>
                <c:ptCount val="1"/>
                <c:pt idx="0">
                  <c:v>3.75</c:v>
                </c:pt>
              </c:numCache>
            </c:numRef>
          </c:yVal>
          <c:bubbleSize>
            <c:numRef>
              <c:f>'Mapa de riesgo LCL'!$F$24</c:f>
              <c:numCache>
                <c:formatCode>0.00</c:formatCode>
                <c:ptCount val="1"/>
                <c:pt idx="0">
                  <c:v>5.625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1-C590-ED40-BF29-AC7A374CC1AD}"/>
            </c:ext>
          </c:extLst>
        </c:ser>
        <c:ser>
          <c:idx val="19"/>
          <c:order val="18"/>
          <c:tx>
            <c:strRef>
              <c:f>'Mapa de riesgo LCL'!$B$25</c:f>
              <c:strCache>
                <c:ptCount val="1"/>
                <c:pt idx="0">
                  <c:v>19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LCL'!$E$25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LCL'!$D$25</c:f>
              <c:numCache>
                <c:formatCode>0.0</c:formatCode>
                <c:ptCount val="1"/>
                <c:pt idx="0">
                  <c:v>3.5</c:v>
                </c:pt>
              </c:numCache>
            </c:numRef>
          </c:yVal>
          <c:bubbleSize>
            <c:numRef>
              <c:f>'Mapa de riesgo LCL'!$F$25</c:f>
              <c:numCache>
                <c:formatCode>0.00</c:formatCode>
                <c:ptCount val="1"/>
                <c:pt idx="0">
                  <c:v>5.25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2-C590-ED40-BF29-AC7A374CC1AD}"/>
            </c:ext>
          </c:extLst>
        </c:ser>
        <c:ser>
          <c:idx val="20"/>
          <c:order val="19"/>
          <c:tx>
            <c:strRef>
              <c:f>'Mapa de riesgo LCL'!$B$26</c:f>
              <c:strCache>
                <c:ptCount val="1"/>
                <c:pt idx="0">
                  <c:v>20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8.6002625305111657E-2"/>
                  <c:y val="0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LCL'!$E$26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LCL'!$D$26</c:f>
              <c:numCache>
                <c:formatCode>0.0</c:formatCode>
                <c:ptCount val="1"/>
                <c:pt idx="0">
                  <c:v>4.25</c:v>
                </c:pt>
              </c:numCache>
            </c:numRef>
          </c:yVal>
          <c:bubbleSize>
            <c:numRef>
              <c:f>'Mapa de riesgo LCL'!$F$26</c:f>
              <c:numCache>
                <c:formatCode>0.00</c:formatCode>
                <c:ptCount val="1"/>
                <c:pt idx="0">
                  <c:v>6.375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3-C590-ED40-BF29-AC7A374CC1AD}"/>
            </c:ext>
          </c:extLst>
        </c:ser>
        <c:ser>
          <c:idx val="21"/>
          <c:order val="20"/>
          <c:tx>
            <c:strRef>
              <c:f>'Mapa de riesgo LCL'!$B$27</c:f>
              <c:strCache>
                <c:ptCount val="1"/>
                <c:pt idx="0">
                  <c:v>21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LCL'!$E$27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LCL'!$D$27</c:f>
              <c:numCache>
                <c:formatCode>0.0</c:formatCode>
                <c:ptCount val="1"/>
                <c:pt idx="0">
                  <c:v>3.5</c:v>
                </c:pt>
              </c:numCache>
            </c:numRef>
          </c:yVal>
          <c:bubbleSize>
            <c:numRef>
              <c:f>'Mapa de riesgo LCL'!$F$27</c:f>
              <c:numCache>
                <c:formatCode>0.00</c:formatCode>
                <c:ptCount val="1"/>
                <c:pt idx="0">
                  <c:v>5.25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4-C590-ED40-BF29-AC7A374CC1AD}"/>
            </c:ext>
          </c:extLst>
        </c:ser>
        <c:ser>
          <c:idx val="15"/>
          <c:order val="21"/>
          <c:tx>
            <c:strRef>
              <c:f>'Mapa de riesgo LCL'!$B$28</c:f>
              <c:strCache>
                <c:ptCount val="1"/>
                <c:pt idx="0">
                  <c:v>22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LCL'!$E$28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LCL'!$D$28</c:f>
              <c:numCache>
                <c:formatCode>0.0</c:formatCode>
                <c:ptCount val="1"/>
                <c:pt idx="0">
                  <c:v>3.75</c:v>
                </c:pt>
              </c:numCache>
            </c:numRef>
          </c:yVal>
          <c:bubbleSize>
            <c:numRef>
              <c:f>'Mapa de riesgo LCL'!$F$28</c:f>
              <c:numCache>
                <c:formatCode>0.00</c:formatCode>
                <c:ptCount val="1"/>
                <c:pt idx="0">
                  <c:v>5.625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8-C590-ED40-BF29-AC7A374CC1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20"/>
        <c:showNegBubbles val="0"/>
        <c:axId val="101179392"/>
        <c:axId val="101181312"/>
      </c:bubbleChart>
      <c:valAx>
        <c:axId val="101179392"/>
        <c:scaling>
          <c:orientation val="minMax"/>
          <c:max val="4"/>
          <c:min val="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PROBABILIDAD DE OCURRENCIA</a:t>
                </a:r>
              </a:p>
            </c:rich>
          </c:tx>
          <c:layout>
            <c:manualLayout>
              <c:xMode val="edge"/>
              <c:yMode val="edge"/>
              <c:x val="0.32298883854719601"/>
              <c:y val="0.94135265495487896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101181312"/>
        <c:crosses val="autoZero"/>
        <c:crossBetween val="midCat"/>
      </c:valAx>
      <c:valAx>
        <c:axId val="101181312"/>
        <c:scaling>
          <c:orientation val="minMax"/>
          <c:max val="5"/>
          <c:min val="1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SEVERIDAD DE LAS CONSECUENCIAS</a:t>
                </a:r>
              </a:p>
            </c:rich>
          </c:tx>
          <c:layout>
            <c:manualLayout>
              <c:xMode val="edge"/>
              <c:yMode val="edge"/>
              <c:x val="2.1367082435727301E-2"/>
              <c:y val="0.229526510189699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101179392"/>
        <c:crosses val="autoZero"/>
        <c:crossBetween val="midCat"/>
        <c:majorUnit val="1"/>
      </c:valAx>
      <c:spPr>
        <a:gradFill>
          <a:gsLst>
            <a:gs pos="30000">
              <a:srgbClr val="92D050"/>
            </a:gs>
            <a:gs pos="50000">
              <a:srgbClr val="FFFF00"/>
            </a:gs>
            <a:gs pos="55000">
              <a:srgbClr val="FFC000"/>
            </a:gs>
            <a:gs pos="100000">
              <a:srgbClr val="FF0000"/>
            </a:gs>
          </a:gsLst>
          <a:lin ang="18900000" scaled="0"/>
        </a:gradFill>
        <a:scene3d>
          <a:camera prst="orthographicFront"/>
          <a:lightRig rig="threePt" dir="t"/>
        </a:scene3d>
        <a:sp3d>
          <a:bevelB prst="angle"/>
        </a:sp3d>
      </c:spPr>
    </c:plotArea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txPr>
    <a:bodyPr/>
    <a:lstStyle/>
    <a:p>
      <a:pPr>
        <a:defRPr sz="1600"/>
      </a:pPr>
      <a:endParaRPr lang="es-CO"/>
    </a:p>
  </c:txPr>
  <c:printSettings>
    <c:headerFooter/>
    <c:pageMargins b="0.750000000000002" l="0.70000000000000095" r="0.70000000000000095" t="0.750000000000002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217714</xdr:colOff>
      <xdr:row>1</xdr:row>
      <xdr:rowOff>167367</xdr:rowOff>
    </xdr:from>
    <xdr:to>
      <xdr:col>3</xdr:col>
      <xdr:colOff>557892</xdr:colOff>
      <xdr:row>3</xdr:row>
      <xdr:rowOff>54427</xdr:rowOff>
    </xdr:to>
    <xdr:pic>
      <xdr:nvPicPr>
        <xdr:cNvPr id="4" name="2 Imagen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214" y="344260"/>
          <a:ext cx="1823357" cy="526596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153305</xdr:colOff>
      <xdr:row>3</xdr:row>
      <xdr:rowOff>143326</xdr:rowOff>
    </xdr:from>
    <xdr:to>
      <xdr:col>20</xdr:col>
      <xdr:colOff>40820</xdr:colOff>
      <xdr:row>27</xdr:row>
      <xdr:rowOff>0</xdr:rowOff>
    </xdr:to>
    <xdr:graphicFrame macro="">
      <xdr:nvGraphicFramePr>
        <xdr:cNvPr id="2" name="1 Gráfic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353785</xdr:colOff>
      <xdr:row>1</xdr:row>
      <xdr:rowOff>163285</xdr:rowOff>
    </xdr:from>
    <xdr:to>
      <xdr:col>3</xdr:col>
      <xdr:colOff>435428</xdr:colOff>
      <xdr:row>2</xdr:row>
      <xdr:rowOff>381000</xdr:rowOff>
    </xdr:to>
    <xdr:pic>
      <xdr:nvPicPr>
        <xdr:cNvPr id="5" name="2 Imagen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892" y="353785"/>
          <a:ext cx="2136322" cy="639536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jandra.samaca/Desktop/MATRIZ%20RIESGO/Matriz%20de%20riesgos%20Requisitos%20LAB%20LAC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jandra.samaca/AppData/Local/Microsoft/Windows/INetCache/Content.MSO/Copia%20de%20Matriz%20de%20riesgos%20Requisitos%20PE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jandra.samaca/AppData/Local/Microsoft/Windows/INetCache/Content.MSO/Copia%20de%20Matriz%20de%20riesgos%20Requisitos%20LAB%20L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de riesgo LAB LAC"/>
      <sheetName val="Mapa de riesgo LAB LAC"/>
      <sheetName val="Hoja1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de riesgo PEA"/>
      <sheetName val="Mapa de riesgo PEA"/>
      <sheetName val="Registro Eventos e Incidentes"/>
      <sheetName val="Data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de riesgo LAB LAC"/>
      <sheetName val="Mapa de riesgo LAB LAC"/>
      <sheetName val="Hoja1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T30"/>
  <sheetViews>
    <sheetView tabSelected="1" zoomScale="70" zoomScaleNormal="70" zoomScalePageLayoutView="110" workbookViewId="0">
      <pane ySplit="8" topLeftCell="A9" activePane="bottomLeft" state="frozen"/>
      <selection pane="bottomLeft" activeCell="X8" sqref="X8"/>
    </sheetView>
  </sheetViews>
  <sheetFormatPr baseColWidth="10" defaultColWidth="11.42578125" defaultRowHeight="15.75" x14ac:dyDescent="0.25"/>
  <cols>
    <col min="1" max="1" width="2.85546875" style="5" customWidth="1"/>
    <col min="2" max="2" width="5.7109375" style="5" customWidth="1"/>
    <col min="3" max="3" width="22.28515625" style="5" customWidth="1"/>
    <col min="4" max="4" width="15" style="5" customWidth="1"/>
    <col min="5" max="5" width="16.140625" style="5" customWidth="1"/>
    <col min="6" max="6" width="25.42578125" style="5" customWidth="1"/>
    <col min="7" max="7" width="21.42578125" style="5" customWidth="1"/>
    <col min="8" max="8" width="36.140625" style="5" customWidth="1"/>
    <col min="9" max="9" width="18.42578125" style="5" customWidth="1"/>
    <col min="10" max="10" width="16" style="5" customWidth="1"/>
    <col min="11" max="11" width="8" style="5" customWidth="1"/>
    <col min="12" max="12" width="5" style="5" customWidth="1"/>
    <col min="13" max="13" width="5.140625" style="5" customWidth="1"/>
    <col min="14" max="14" width="5.42578125" style="5" customWidth="1"/>
    <col min="15" max="15" width="6.5703125" style="5" customWidth="1"/>
    <col min="16" max="16" width="5.85546875" style="5" customWidth="1"/>
    <col min="17" max="17" width="9" style="5" customWidth="1"/>
    <col min="18" max="18" width="13.28515625" style="5" customWidth="1"/>
    <col min="19" max="19" width="16" style="5" customWidth="1"/>
    <col min="20" max="20" width="23" style="5" customWidth="1"/>
    <col min="21" max="16384" width="11.42578125" style="5"/>
  </cols>
  <sheetData>
    <row r="2" spans="2:20" s="4" customFormat="1" ht="26.1" customHeight="1" x14ac:dyDescent="0.25">
      <c r="B2" s="6"/>
      <c r="C2" s="6"/>
      <c r="D2" s="6"/>
      <c r="E2" s="6" t="s">
        <v>177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7" t="s">
        <v>49</v>
      </c>
      <c r="T2" s="8" t="s">
        <v>149</v>
      </c>
    </row>
    <row r="3" spans="2:20" s="4" customFormat="1" ht="24.95" customHeight="1" x14ac:dyDescent="0.25">
      <c r="B3" s="6"/>
      <c r="C3" s="6"/>
      <c r="D3" s="6"/>
      <c r="E3" s="6" t="s">
        <v>7</v>
      </c>
      <c r="F3" s="9" t="s">
        <v>87</v>
      </c>
      <c r="G3" s="9"/>
      <c r="H3" s="6" t="s">
        <v>8</v>
      </c>
      <c r="I3" s="9" t="s">
        <v>150</v>
      </c>
      <c r="J3" s="9"/>
      <c r="K3" s="9"/>
      <c r="L3" s="9"/>
      <c r="M3" s="9"/>
      <c r="N3" s="9"/>
      <c r="O3" s="9"/>
      <c r="P3" s="9"/>
      <c r="Q3" s="9"/>
      <c r="R3" s="9"/>
      <c r="S3" s="7" t="s">
        <v>50</v>
      </c>
      <c r="T3" s="8">
        <v>1</v>
      </c>
    </row>
    <row r="4" spans="2:20" s="4" customFormat="1" ht="23.1" customHeight="1" x14ac:dyDescent="0.25">
      <c r="B4" s="6"/>
      <c r="C4" s="6"/>
      <c r="D4" s="6"/>
      <c r="E4" s="6"/>
      <c r="F4" s="9"/>
      <c r="G4" s="9"/>
      <c r="H4" s="6"/>
      <c r="I4" s="9"/>
      <c r="J4" s="9"/>
      <c r="K4" s="9"/>
      <c r="L4" s="9"/>
      <c r="M4" s="9"/>
      <c r="N4" s="9"/>
      <c r="O4" s="9"/>
      <c r="P4" s="9"/>
      <c r="Q4" s="9"/>
      <c r="R4" s="9"/>
      <c r="S4" s="7" t="s">
        <v>0</v>
      </c>
      <c r="T4" s="10">
        <v>43565</v>
      </c>
    </row>
    <row r="6" spans="2:20" ht="21.95" customHeight="1" x14ac:dyDescent="0.25">
      <c r="B6" s="11" t="s">
        <v>1</v>
      </c>
      <c r="C6" s="11" t="s">
        <v>55</v>
      </c>
      <c r="D6" s="11" t="s">
        <v>57</v>
      </c>
      <c r="E6" s="11" t="s">
        <v>13</v>
      </c>
      <c r="F6" s="11"/>
      <c r="G6" s="11"/>
      <c r="H6" s="11"/>
      <c r="I6" s="11"/>
      <c r="J6" s="11"/>
      <c r="K6" s="11" t="s">
        <v>14</v>
      </c>
      <c r="L6" s="11"/>
      <c r="M6" s="11"/>
      <c r="N6" s="11"/>
      <c r="O6" s="11"/>
      <c r="P6" s="11"/>
      <c r="Q6" s="11" t="s">
        <v>15</v>
      </c>
      <c r="R6" s="11"/>
      <c r="S6" s="12" t="s">
        <v>74</v>
      </c>
      <c r="T6" s="12"/>
    </row>
    <row r="7" spans="2:20" ht="25.5" customHeight="1" x14ac:dyDescent="0.25">
      <c r="B7" s="11"/>
      <c r="C7" s="11"/>
      <c r="D7" s="11"/>
      <c r="E7" s="11"/>
      <c r="F7" s="11"/>
      <c r="G7" s="11"/>
      <c r="H7" s="11"/>
      <c r="I7" s="11"/>
      <c r="J7" s="11"/>
      <c r="K7" s="11" t="s">
        <v>31</v>
      </c>
      <c r="L7" s="11"/>
      <c r="M7" s="11"/>
      <c r="N7" s="11"/>
      <c r="O7" s="11" t="s">
        <v>4</v>
      </c>
      <c r="P7" s="11"/>
      <c r="Q7" s="11"/>
      <c r="R7" s="11"/>
      <c r="S7" s="12"/>
      <c r="T7" s="12"/>
    </row>
    <row r="8" spans="2:20" ht="93" customHeight="1" x14ac:dyDescent="0.25">
      <c r="B8" s="11"/>
      <c r="C8" s="11"/>
      <c r="D8" s="11"/>
      <c r="E8" s="13" t="s">
        <v>23</v>
      </c>
      <c r="F8" s="14" t="s">
        <v>3</v>
      </c>
      <c r="G8" s="15" t="s">
        <v>16</v>
      </c>
      <c r="H8" s="13" t="s">
        <v>9</v>
      </c>
      <c r="I8" s="16" t="s">
        <v>72</v>
      </c>
      <c r="J8" s="13" t="s">
        <v>11</v>
      </c>
      <c r="K8" s="17" t="s">
        <v>151</v>
      </c>
      <c r="L8" s="17" t="s">
        <v>51</v>
      </c>
      <c r="M8" s="17" t="s">
        <v>6</v>
      </c>
      <c r="N8" s="17" t="s">
        <v>52</v>
      </c>
      <c r="O8" s="18" t="s">
        <v>73</v>
      </c>
      <c r="P8" s="19" t="s">
        <v>10</v>
      </c>
      <c r="Q8" s="13" t="s">
        <v>2</v>
      </c>
      <c r="R8" s="13" t="s">
        <v>39</v>
      </c>
      <c r="S8" s="20" t="s">
        <v>75</v>
      </c>
      <c r="T8" s="20" t="s">
        <v>76</v>
      </c>
    </row>
    <row r="9" spans="2:20" ht="124.5" customHeight="1" x14ac:dyDescent="0.25">
      <c r="B9" s="21">
        <v>1</v>
      </c>
      <c r="C9" s="22" t="s">
        <v>88</v>
      </c>
      <c r="D9" s="22" t="s">
        <v>89</v>
      </c>
      <c r="E9" s="21" t="s">
        <v>53</v>
      </c>
      <c r="F9" s="23" t="s">
        <v>70</v>
      </c>
      <c r="G9" s="24" t="s">
        <v>71</v>
      </c>
      <c r="H9" s="25" t="s">
        <v>90</v>
      </c>
      <c r="I9" s="26">
        <f>10/16</f>
        <v>0.625</v>
      </c>
      <c r="J9" s="21" t="s">
        <v>152</v>
      </c>
      <c r="K9" s="27">
        <v>4</v>
      </c>
      <c r="L9" s="27">
        <v>4</v>
      </c>
      <c r="M9" s="27">
        <v>5</v>
      </c>
      <c r="N9" s="27">
        <v>4</v>
      </c>
      <c r="O9" s="28">
        <f t="shared" ref="O9:O30" si="0">IF(I9&gt;=0.71,5,IF(I9&gt;=0.51,4,IF(I9&gt;=0.21,3,IF(I9&gt;0,2,1))))</f>
        <v>4</v>
      </c>
      <c r="P9" s="29">
        <v>2</v>
      </c>
      <c r="Q9" s="30">
        <f>(AVERAGE(O9:P9))*(AVERAGE(K9:N9))</f>
        <v>12.75</v>
      </c>
      <c r="R9" s="31" t="str">
        <f>IF(Q9&gt;15,"Crítico",IF(Q9&gt;8,"Alto",IF(Q9&gt;4,"Medio","Bajo")))</f>
        <v>Alto</v>
      </c>
      <c r="S9" s="21" t="s">
        <v>84</v>
      </c>
      <c r="T9" s="21" t="s">
        <v>80</v>
      </c>
    </row>
    <row r="10" spans="2:20" ht="105" customHeight="1" x14ac:dyDescent="0.25">
      <c r="B10" s="21">
        <v>2</v>
      </c>
      <c r="C10" s="22" t="s">
        <v>91</v>
      </c>
      <c r="D10" s="22" t="s">
        <v>117</v>
      </c>
      <c r="E10" s="21" t="s">
        <v>53</v>
      </c>
      <c r="F10" s="23" t="s">
        <v>66</v>
      </c>
      <c r="G10" s="24" t="s">
        <v>153</v>
      </c>
      <c r="H10" s="25" t="s">
        <v>154</v>
      </c>
      <c r="I10" s="26">
        <f>0/16</f>
        <v>0</v>
      </c>
      <c r="J10" s="21" t="s">
        <v>5</v>
      </c>
      <c r="K10" s="27">
        <v>4</v>
      </c>
      <c r="L10" s="27">
        <v>5</v>
      </c>
      <c r="M10" s="27">
        <v>4</v>
      </c>
      <c r="N10" s="27">
        <v>1</v>
      </c>
      <c r="O10" s="28">
        <f t="shared" si="0"/>
        <v>1</v>
      </c>
      <c r="P10" s="29">
        <v>1</v>
      </c>
      <c r="Q10" s="30">
        <f t="shared" ref="Q10:Q30" si="1">(AVERAGE(O10:P10))*(AVERAGE(K10:N10))</f>
        <v>3.5</v>
      </c>
      <c r="R10" s="31" t="str">
        <f t="shared" ref="R10:R30" si="2">IF(Q10&gt;15,"Crítico",IF(Q10&gt;8,"Alto",IF(Q10&gt;4,"Medio","Bajo")))</f>
        <v>Bajo</v>
      </c>
      <c r="S10" s="21" t="s">
        <v>81</v>
      </c>
      <c r="T10" s="21" t="s">
        <v>80</v>
      </c>
    </row>
    <row r="11" spans="2:20" ht="105" customHeight="1" x14ac:dyDescent="0.25">
      <c r="B11" s="21">
        <v>3</v>
      </c>
      <c r="C11" s="22" t="s">
        <v>92</v>
      </c>
      <c r="D11" s="22" t="s">
        <v>119</v>
      </c>
      <c r="E11" s="21" t="s">
        <v>53</v>
      </c>
      <c r="F11" s="23" t="s">
        <v>155</v>
      </c>
      <c r="G11" s="24" t="s">
        <v>156</v>
      </c>
      <c r="H11" s="25" t="s">
        <v>157</v>
      </c>
      <c r="I11" s="26">
        <f>0/16</f>
        <v>0</v>
      </c>
      <c r="J11" s="21" t="s">
        <v>5</v>
      </c>
      <c r="K11" s="27">
        <v>4</v>
      </c>
      <c r="L11" s="27">
        <v>5</v>
      </c>
      <c r="M11" s="27">
        <v>5</v>
      </c>
      <c r="N11" s="27">
        <v>4</v>
      </c>
      <c r="O11" s="28">
        <f t="shared" si="0"/>
        <v>1</v>
      </c>
      <c r="P11" s="29">
        <v>3</v>
      </c>
      <c r="Q11" s="30">
        <f t="shared" si="1"/>
        <v>9</v>
      </c>
      <c r="R11" s="31" t="str">
        <f t="shared" si="2"/>
        <v>Alto</v>
      </c>
      <c r="S11" s="21" t="s">
        <v>118</v>
      </c>
      <c r="T11" s="21" t="s">
        <v>80</v>
      </c>
    </row>
    <row r="12" spans="2:20" ht="105" customHeight="1" x14ac:dyDescent="0.25">
      <c r="B12" s="21">
        <v>4</v>
      </c>
      <c r="C12" s="22" t="s">
        <v>93</v>
      </c>
      <c r="D12" s="22" t="s">
        <v>94</v>
      </c>
      <c r="E12" s="21" t="s">
        <v>53</v>
      </c>
      <c r="F12" s="23" t="s">
        <v>97</v>
      </c>
      <c r="G12" s="24" t="s">
        <v>156</v>
      </c>
      <c r="H12" s="25" t="s">
        <v>98</v>
      </c>
      <c r="I12" s="26">
        <f>0/16</f>
        <v>0</v>
      </c>
      <c r="J12" s="21" t="s">
        <v>42</v>
      </c>
      <c r="K12" s="27">
        <v>4</v>
      </c>
      <c r="L12" s="27">
        <v>4</v>
      </c>
      <c r="M12" s="27">
        <v>5</v>
      </c>
      <c r="N12" s="27">
        <v>4</v>
      </c>
      <c r="O12" s="28">
        <f t="shared" si="0"/>
        <v>1</v>
      </c>
      <c r="P12" s="29">
        <v>3</v>
      </c>
      <c r="Q12" s="30">
        <f t="shared" si="1"/>
        <v>8.5</v>
      </c>
      <c r="R12" s="31" t="str">
        <f t="shared" si="2"/>
        <v>Alto</v>
      </c>
      <c r="S12" s="21" t="s">
        <v>79</v>
      </c>
      <c r="T12" s="21" t="s">
        <v>80</v>
      </c>
    </row>
    <row r="13" spans="2:20" ht="105" customHeight="1" x14ac:dyDescent="0.25">
      <c r="B13" s="21">
        <v>5</v>
      </c>
      <c r="C13" s="22" t="s">
        <v>95</v>
      </c>
      <c r="D13" s="22" t="s">
        <v>96</v>
      </c>
      <c r="E13" s="21" t="s">
        <v>25</v>
      </c>
      <c r="F13" s="23" t="s">
        <v>120</v>
      </c>
      <c r="G13" s="27" t="s">
        <v>144</v>
      </c>
      <c r="H13" s="25" t="s">
        <v>158</v>
      </c>
      <c r="I13" s="26">
        <f>0/16</f>
        <v>0</v>
      </c>
      <c r="J13" s="21" t="s">
        <v>43</v>
      </c>
      <c r="K13" s="27">
        <v>4</v>
      </c>
      <c r="L13" s="27">
        <v>4</v>
      </c>
      <c r="M13" s="27">
        <v>5</v>
      </c>
      <c r="N13" s="27">
        <v>5</v>
      </c>
      <c r="O13" s="28">
        <f t="shared" si="0"/>
        <v>1</v>
      </c>
      <c r="P13" s="29">
        <v>2</v>
      </c>
      <c r="Q13" s="30">
        <f t="shared" si="1"/>
        <v>6.75</v>
      </c>
      <c r="R13" s="31" t="str">
        <f t="shared" si="2"/>
        <v>Medio</v>
      </c>
      <c r="S13" s="21" t="s">
        <v>77</v>
      </c>
      <c r="T13" s="21" t="s">
        <v>80</v>
      </c>
    </row>
    <row r="14" spans="2:20" ht="105" customHeight="1" x14ac:dyDescent="0.25">
      <c r="B14" s="21">
        <v>6</v>
      </c>
      <c r="C14" s="22" t="s">
        <v>100</v>
      </c>
      <c r="D14" s="22" t="s">
        <v>99</v>
      </c>
      <c r="E14" s="21" t="s">
        <v>53</v>
      </c>
      <c r="F14" s="32" t="s">
        <v>102</v>
      </c>
      <c r="G14" s="27" t="s">
        <v>68</v>
      </c>
      <c r="H14" s="21" t="s">
        <v>103</v>
      </c>
      <c r="I14" s="26">
        <f>0/16</f>
        <v>0</v>
      </c>
      <c r="J14" s="21" t="s">
        <v>42</v>
      </c>
      <c r="K14" s="27">
        <v>4</v>
      </c>
      <c r="L14" s="27">
        <v>5</v>
      </c>
      <c r="M14" s="27">
        <v>5</v>
      </c>
      <c r="N14" s="27">
        <v>1</v>
      </c>
      <c r="O14" s="28">
        <f t="shared" si="0"/>
        <v>1</v>
      </c>
      <c r="P14" s="29">
        <v>2</v>
      </c>
      <c r="Q14" s="30">
        <f t="shared" si="1"/>
        <v>5.625</v>
      </c>
      <c r="R14" s="31" t="str">
        <f t="shared" si="2"/>
        <v>Medio</v>
      </c>
      <c r="S14" s="21" t="s">
        <v>83</v>
      </c>
      <c r="T14" s="21" t="s">
        <v>80</v>
      </c>
    </row>
    <row r="15" spans="2:20" ht="94.5" x14ac:dyDescent="0.25">
      <c r="B15" s="21">
        <v>7</v>
      </c>
      <c r="C15" s="22" t="s">
        <v>101</v>
      </c>
      <c r="D15" s="22" t="s">
        <v>121</v>
      </c>
      <c r="E15" s="21" t="s">
        <v>53</v>
      </c>
      <c r="F15" s="32" t="s">
        <v>62</v>
      </c>
      <c r="G15" s="27" t="s">
        <v>69</v>
      </c>
      <c r="H15" s="21" t="s">
        <v>159</v>
      </c>
      <c r="I15" s="26">
        <f>2/16</f>
        <v>0.125</v>
      </c>
      <c r="J15" s="21" t="s">
        <v>42</v>
      </c>
      <c r="K15" s="27">
        <v>4</v>
      </c>
      <c r="L15" s="27">
        <v>5</v>
      </c>
      <c r="M15" s="27">
        <v>5</v>
      </c>
      <c r="N15" s="27">
        <v>1</v>
      </c>
      <c r="O15" s="28">
        <f t="shared" si="0"/>
        <v>2</v>
      </c>
      <c r="P15" s="29">
        <v>2</v>
      </c>
      <c r="Q15" s="30">
        <f t="shared" si="1"/>
        <v>7.5</v>
      </c>
      <c r="R15" s="31" t="str">
        <f t="shared" si="2"/>
        <v>Medio</v>
      </c>
      <c r="S15" s="21" t="s">
        <v>79</v>
      </c>
      <c r="T15" s="21" t="s">
        <v>80</v>
      </c>
    </row>
    <row r="16" spans="2:20" ht="143.25" customHeight="1" x14ac:dyDescent="0.25">
      <c r="B16" s="21">
        <v>8</v>
      </c>
      <c r="C16" s="22" t="s">
        <v>58</v>
      </c>
      <c r="D16" s="22" t="s">
        <v>122</v>
      </c>
      <c r="E16" s="21" t="s">
        <v>53</v>
      </c>
      <c r="F16" s="32" t="s">
        <v>60</v>
      </c>
      <c r="G16" s="27" t="s">
        <v>156</v>
      </c>
      <c r="H16" s="21" t="s">
        <v>160</v>
      </c>
      <c r="I16" s="26">
        <f>0/16</f>
        <v>0</v>
      </c>
      <c r="J16" s="21" t="s">
        <v>152</v>
      </c>
      <c r="K16" s="27">
        <v>4</v>
      </c>
      <c r="L16" s="27">
        <v>3</v>
      </c>
      <c r="M16" s="27">
        <v>4</v>
      </c>
      <c r="N16" s="27">
        <v>2</v>
      </c>
      <c r="O16" s="28">
        <f t="shared" si="0"/>
        <v>1</v>
      </c>
      <c r="P16" s="29">
        <v>3</v>
      </c>
      <c r="Q16" s="30">
        <f t="shared" si="1"/>
        <v>6.5</v>
      </c>
      <c r="R16" s="31" t="str">
        <f t="shared" si="2"/>
        <v>Medio</v>
      </c>
      <c r="S16" s="21" t="s">
        <v>77</v>
      </c>
      <c r="T16" s="21" t="s">
        <v>80</v>
      </c>
    </row>
    <row r="17" spans="2:20" ht="120" customHeight="1" x14ac:dyDescent="0.25">
      <c r="B17" s="21">
        <v>9</v>
      </c>
      <c r="C17" s="22" t="s">
        <v>58</v>
      </c>
      <c r="D17" s="22" t="s">
        <v>122</v>
      </c>
      <c r="E17" s="21" t="s">
        <v>53</v>
      </c>
      <c r="F17" s="32" t="s">
        <v>61</v>
      </c>
      <c r="G17" s="27" t="s">
        <v>156</v>
      </c>
      <c r="H17" s="21" t="s">
        <v>161</v>
      </c>
      <c r="I17" s="26">
        <f>0/16</f>
        <v>0</v>
      </c>
      <c r="J17" s="21" t="s">
        <v>42</v>
      </c>
      <c r="K17" s="27">
        <v>4</v>
      </c>
      <c r="L17" s="27">
        <v>3</v>
      </c>
      <c r="M17" s="27">
        <v>4</v>
      </c>
      <c r="N17" s="27">
        <v>2</v>
      </c>
      <c r="O17" s="28">
        <f t="shared" si="0"/>
        <v>1</v>
      </c>
      <c r="P17" s="29">
        <v>3</v>
      </c>
      <c r="Q17" s="30">
        <f t="shared" si="1"/>
        <v>6.5</v>
      </c>
      <c r="R17" s="31" t="str">
        <f t="shared" si="2"/>
        <v>Medio</v>
      </c>
      <c r="S17" s="21" t="s">
        <v>77</v>
      </c>
      <c r="T17" s="21" t="s">
        <v>80</v>
      </c>
    </row>
    <row r="18" spans="2:20" ht="81.95" customHeight="1" x14ac:dyDescent="0.25">
      <c r="B18" s="21">
        <v>10</v>
      </c>
      <c r="C18" s="22" t="s">
        <v>59</v>
      </c>
      <c r="D18" s="22" t="s">
        <v>123</v>
      </c>
      <c r="E18" s="21" t="s">
        <v>53</v>
      </c>
      <c r="F18" s="32" t="s">
        <v>65</v>
      </c>
      <c r="G18" s="27" t="s">
        <v>156</v>
      </c>
      <c r="H18" s="21" t="s">
        <v>104</v>
      </c>
      <c r="I18" s="26">
        <f>0/16</f>
        <v>0</v>
      </c>
      <c r="J18" s="21" t="s">
        <v>42</v>
      </c>
      <c r="K18" s="27">
        <v>4</v>
      </c>
      <c r="L18" s="27">
        <v>3</v>
      </c>
      <c r="M18" s="27">
        <v>4</v>
      </c>
      <c r="N18" s="27">
        <v>2</v>
      </c>
      <c r="O18" s="28">
        <f t="shared" si="0"/>
        <v>1</v>
      </c>
      <c r="P18" s="29">
        <v>2</v>
      </c>
      <c r="Q18" s="30">
        <f t="shared" si="1"/>
        <v>4.875</v>
      </c>
      <c r="R18" s="31" t="str">
        <f t="shared" si="2"/>
        <v>Medio</v>
      </c>
      <c r="S18" s="21" t="s">
        <v>78</v>
      </c>
      <c r="T18" s="21" t="s">
        <v>80</v>
      </c>
    </row>
    <row r="19" spans="2:20" ht="81.95" customHeight="1" x14ac:dyDescent="0.25">
      <c r="B19" s="21">
        <v>11</v>
      </c>
      <c r="C19" s="22" t="s">
        <v>105</v>
      </c>
      <c r="D19" s="22" t="s">
        <v>124</v>
      </c>
      <c r="E19" s="21" t="s">
        <v>53</v>
      </c>
      <c r="F19" s="32" t="s">
        <v>162</v>
      </c>
      <c r="G19" s="27" t="s">
        <v>156</v>
      </c>
      <c r="H19" s="21" t="s">
        <v>163</v>
      </c>
      <c r="I19" s="26">
        <f>3/16</f>
        <v>0.1875</v>
      </c>
      <c r="J19" s="21" t="s">
        <v>42</v>
      </c>
      <c r="K19" s="27">
        <v>4</v>
      </c>
      <c r="L19" s="27">
        <v>3</v>
      </c>
      <c r="M19" s="27">
        <v>4</v>
      </c>
      <c r="N19" s="27">
        <v>1</v>
      </c>
      <c r="O19" s="28">
        <f t="shared" si="0"/>
        <v>2</v>
      </c>
      <c r="P19" s="29">
        <v>3</v>
      </c>
      <c r="Q19" s="30">
        <f t="shared" si="1"/>
        <v>7.5</v>
      </c>
      <c r="R19" s="31" t="str">
        <f t="shared" si="2"/>
        <v>Medio</v>
      </c>
      <c r="S19" s="21" t="s">
        <v>78</v>
      </c>
      <c r="T19" s="21" t="s">
        <v>80</v>
      </c>
    </row>
    <row r="20" spans="2:20" ht="81.95" customHeight="1" x14ac:dyDescent="0.25">
      <c r="B20" s="21">
        <v>12</v>
      </c>
      <c r="C20" s="22" t="s">
        <v>106</v>
      </c>
      <c r="D20" s="22" t="s">
        <v>138</v>
      </c>
      <c r="E20" s="21" t="s">
        <v>53</v>
      </c>
      <c r="F20" s="32" t="s">
        <v>139</v>
      </c>
      <c r="G20" s="27" t="s">
        <v>145</v>
      </c>
      <c r="H20" s="21" t="s">
        <v>164</v>
      </c>
      <c r="I20" s="26">
        <f>0/16</f>
        <v>0</v>
      </c>
      <c r="J20" s="21" t="s">
        <v>43</v>
      </c>
      <c r="K20" s="27">
        <v>4</v>
      </c>
      <c r="L20" s="27">
        <v>2</v>
      </c>
      <c r="M20" s="27">
        <v>5</v>
      </c>
      <c r="N20" s="27">
        <v>2</v>
      </c>
      <c r="O20" s="28">
        <f t="shared" si="0"/>
        <v>1</v>
      </c>
      <c r="P20" s="29">
        <v>2</v>
      </c>
      <c r="Q20" s="30">
        <f t="shared" si="1"/>
        <v>4.875</v>
      </c>
      <c r="R20" s="31" t="str">
        <f t="shared" si="2"/>
        <v>Medio</v>
      </c>
      <c r="S20" s="21" t="s">
        <v>78</v>
      </c>
      <c r="T20" s="21" t="s">
        <v>80</v>
      </c>
    </row>
    <row r="21" spans="2:20" ht="81.95" customHeight="1" x14ac:dyDescent="0.25">
      <c r="B21" s="21">
        <v>13</v>
      </c>
      <c r="C21" s="22" t="s">
        <v>106</v>
      </c>
      <c r="D21" s="22" t="s">
        <v>140</v>
      </c>
      <c r="E21" s="21" t="s">
        <v>53</v>
      </c>
      <c r="F21" s="32" t="s">
        <v>165</v>
      </c>
      <c r="G21" s="27" t="s">
        <v>137</v>
      </c>
      <c r="H21" s="21" t="s">
        <v>143</v>
      </c>
      <c r="I21" s="26">
        <f>0/16</f>
        <v>0</v>
      </c>
      <c r="J21" s="21" t="s">
        <v>42</v>
      </c>
      <c r="K21" s="27">
        <v>4</v>
      </c>
      <c r="L21" s="27">
        <v>3</v>
      </c>
      <c r="M21" s="27">
        <v>5</v>
      </c>
      <c r="N21" s="27">
        <v>1</v>
      </c>
      <c r="O21" s="28">
        <f t="shared" si="0"/>
        <v>1</v>
      </c>
      <c r="P21" s="29">
        <v>2</v>
      </c>
      <c r="Q21" s="30">
        <f t="shared" si="1"/>
        <v>4.875</v>
      </c>
      <c r="R21" s="31" t="str">
        <f t="shared" si="2"/>
        <v>Medio</v>
      </c>
      <c r="S21" s="21" t="s">
        <v>82</v>
      </c>
      <c r="T21" s="21" t="s">
        <v>80</v>
      </c>
    </row>
    <row r="22" spans="2:20" ht="267.75" x14ac:dyDescent="0.25">
      <c r="B22" s="21">
        <v>14</v>
      </c>
      <c r="C22" s="22" t="s">
        <v>107</v>
      </c>
      <c r="D22" s="22" t="s">
        <v>133</v>
      </c>
      <c r="E22" s="21" t="s">
        <v>53</v>
      </c>
      <c r="F22" s="32" t="s">
        <v>136</v>
      </c>
      <c r="G22" s="27" t="s">
        <v>137</v>
      </c>
      <c r="H22" s="21" t="s">
        <v>166</v>
      </c>
      <c r="I22" s="26">
        <f>1/16</f>
        <v>6.25E-2</v>
      </c>
      <c r="J22" s="21" t="s">
        <v>42</v>
      </c>
      <c r="K22" s="27">
        <v>4</v>
      </c>
      <c r="L22" s="27">
        <v>3</v>
      </c>
      <c r="M22" s="27">
        <v>5</v>
      </c>
      <c r="N22" s="27">
        <v>1</v>
      </c>
      <c r="O22" s="28">
        <f t="shared" si="0"/>
        <v>2</v>
      </c>
      <c r="P22" s="29">
        <v>3</v>
      </c>
      <c r="Q22" s="30">
        <f t="shared" si="1"/>
        <v>8.125</v>
      </c>
      <c r="R22" s="31" t="str">
        <f t="shared" si="2"/>
        <v>Alto</v>
      </c>
      <c r="S22" s="21" t="s">
        <v>85</v>
      </c>
      <c r="T22" s="21" t="s">
        <v>80</v>
      </c>
    </row>
    <row r="23" spans="2:20" ht="107.25" customHeight="1" x14ac:dyDescent="0.25">
      <c r="B23" s="21">
        <v>15</v>
      </c>
      <c r="C23" s="22" t="s">
        <v>107</v>
      </c>
      <c r="D23" s="22" t="s">
        <v>134</v>
      </c>
      <c r="E23" s="21" t="s">
        <v>53</v>
      </c>
      <c r="F23" s="32" t="s">
        <v>146</v>
      </c>
      <c r="G23" s="27" t="s">
        <v>167</v>
      </c>
      <c r="H23" s="21" t="s">
        <v>168</v>
      </c>
      <c r="I23" s="26">
        <f>1/16</f>
        <v>6.25E-2</v>
      </c>
      <c r="J23" s="21" t="s">
        <v>42</v>
      </c>
      <c r="K23" s="27">
        <v>4</v>
      </c>
      <c r="L23" s="27">
        <v>2</v>
      </c>
      <c r="M23" s="27">
        <v>4</v>
      </c>
      <c r="N23" s="27">
        <v>3</v>
      </c>
      <c r="O23" s="28">
        <f t="shared" si="0"/>
        <v>2</v>
      </c>
      <c r="P23" s="29">
        <v>3</v>
      </c>
      <c r="Q23" s="30">
        <f t="shared" si="1"/>
        <v>8.125</v>
      </c>
      <c r="R23" s="31" t="str">
        <f t="shared" si="2"/>
        <v>Alto</v>
      </c>
      <c r="S23" s="21" t="s">
        <v>85</v>
      </c>
      <c r="T23" s="21" t="s">
        <v>80</v>
      </c>
    </row>
    <row r="24" spans="2:20" ht="81.95" customHeight="1" x14ac:dyDescent="0.25">
      <c r="B24" s="21">
        <v>16</v>
      </c>
      <c r="C24" s="22" t="s">
        <v>107</v>
      </c>
      <c r="D24" s="22" t="s">
        <v>135</v>
      </c>
      <c r="E24" s="21" t="s">
        <v>53</v>
      </c>
      <c r="F24" s="32" t="s">
        <v>169</v>
      </c>
      <c r="G24" s="27" t="s">
        <v>147</v>
      </c>
      <c r="H24" s="21" t="s">
        <v>170</v>
      </c>
      <c r="I24" s="26">
        <f>1/16</f>
        <v>6.25E-2</v>
      </c>
      <c r="J24" s="21" t="s">
        <v>42</v>
      </c>
      <c r="K24" s="27">
        <v>4</v>
      </c>
      <c r="L24" s="27">
        <v>1</v>
      </c>
      <c r="M24" s="27">
        <v>1</v>
      </c>
      <c r="N24" s="27">
        <v>3</v>
      </c>
      <c r="O24" s="28">
        <f t="shared" si="0"/>
        <v>2</v>
      </c>
      <c r="P24" s="29">
        <v>2</v>
      </c>
      <c r="Q24" s="30">
        <f t="shared" si="1"/>
        <v>4.5</v>
      </c>
      <c r="R24" s="31" t="str">
        <f t="shared" si="2"/>
        <v>Medio</v>
      </c>
      <c r="S24" s="21" t="s">
        <v>85</v>
      </c>
      <c r="T24" s="21" t="s">
        <v>80</v>
      </c>
    </row>
    <row r="25" spans="2:20" ht="189" x14ac:dyDescent="0.25">
      <c r="B25" s="21">
        <v>17</v>
      </c>
      <c r="C25" s="22" t="s">
        <v>108</v>
      </c>
      <c r="D25" s="22" t="s">
        <v>109</v>
      </c>
      <c r="E25" s="21" t="s">
        <v>53</v>
      </c>
      <c r="F25" s="23" t="s">
        <v>110</v>
      </c>
      <c r="G25" s="24" t="s">
        <v>171</v>
      </c>
      <c r="H25" s="25" t="s">
        <v>172</v>
      </c>
      <c r="I25" s="26">
        <f>1/16</f>
        <v>6.25E-2</v>
      </c>
      <c r="J25" s="21" t="s">
        <v>42</v>
      </c>
      <c r="K25" s="27">
        <v>4</v>
      </c>
      <c r="L25" s="27">
        <v>3</v>
      </c>
      <c r="M25" s="27">
        <v>5</v>
      </c>
      <c r="N25" s="27">
        <v>1</v>
      </c>
      <c r="O25" s="28">
        <f t="shared" si="0"/>
        <v>2</v>
      </c>
      <c r="P25" s="29">
        <v>3</v>
      </c>
      <c r="Q25" s="30">
        <f t="shared" si="1"/>
        <v>8.125</v>
      </c>
      <c r="R25" s="31" t="str">
        <f t="shared" si="2"/>
        <v>Alto</v>
      </c>
      <c r="S25" s="21" t="s">
        <v>86</v>
      </c>
      <c r="T25" s="21" t="s">
        <v>80</v>
      </c>
    </row>
    <row r="26" spans="2:20" ht="81.95" customHeight="1" x14ac:dyDescent="0.25">
      <c r="B26" s="21">
        <v>18</v>
      </c>
      <c r="C26" s="22" t="s">
        <v>111</v>
      </c>
      <c r="D26" s="22" t="s">
        <v>125</v>
      </c>
      <c r="E26" s="21" t="s">
        <v>53</v>
      </c>
      <c r="F26" s="23" t="s">
        <v>173</v>
      </c>
      <c r="G26" s="24" t="s">
        <v>174</v>
      </c>
      <c r="H26" s="25" t="s">
        <v>172</v>
      </c>
      <c r="I26" s="26">
        <f>0/16</f>
        <v>0</v>
      </c>
      <c r="J26" s="21" t="s">
        <v>43</v>
      </c>
      <c r="K26" s="27">
        <v>4</v>
      </c>
      <c r="L26" s="27">
        <v>3</v>
      </c>
      <c r="M26" s="27">
        <v>5</v>
      </c>
      <c r="N26" s="27">
        <v>3</v>
      </c>
      <c r="O26" s="28">
        <f t="shared" si="0"/>
        <v>1</v>
      </c>
      <c r="P26" s="29">
        <v>2</v>
      </c>
      <c r="Q26" s="30">
        <f t="shared" si="1"/>
        <v>5.625</v>
      </c>
      <c r="R26" s="31" t="str">
        <f t="shared" si="2"/>
        <v>Medio</v>
      </c>
      <c r="S26" s="21" t="s">
        <v>79</v>
      </c>
      <c r="T26" s="21" t="s">
        <v>80</v>
      </c>
    </row>
    <row r="27" spans="2:20" ht="81.95" customHeight="1" x14ac:dyDescent="0.25">
      <c r="B27" s="21">
        <v>19</v>
      </c>
      <c r="C27" s="22" t="s">
        <v>111</v>
      </c>
      <c r="D27" s="22" t="s">
        <v>126</v>
      </c>
      <c r="E27" s="21" t="s">
        <v>33</v>
      </c>
      <c r="F27" s="23" t="s">
        <v>175</v>
      </c>
      <c r="G27" s="27" t="s">
        <v>148</v>
      </c>
      <c r="H27" s="25" t="s">
        <v>127</v>
      </c>
      <c r="I27" s="26">
        <f>0/16</f>
        <v>0</v>
      </c>
      <c r="J27" s="21" t="s">
        <v>43</v>
      </c>
      <c r="K27" s="27">
        <v>4</v>
      </c>
      <c r="L27" s="27">
        <v>3</v>
      </c>
      <c r="M27" s="27">
        <v>5</v>
      </c>
      <c r="N27" s="27">
        <v>2</v>
      </c>
      <c r="O27" s="28">
        <f t="shared" si="0"/>
        <v>1</v>
      </c>
      <c r="P27" s="29">
        <v>2</v>
      </c>
      <c r="Q27" s="30">
        <f t="shared" si="1"/>
        <v>5.25</v>
      </c>
      <c r="R27" s="31" t="str">
        <f t="shared" si="2"/>
        <v>Medio</v>
      </c>
      <c r="S27" s="21" t="s">
        <v>79</v>
      </c>
      <c r="T27" s="21" t="s">
        <v>80</v>
      </c>
    </row>
    <row r="28" spans="2:20" ht="94.5" x14ac:dyDescent="0.25">
      <c r="B28" s="21">
        <v>20</v>
      </c>
      <c r="C28" s="22" t="s">
        <v>112</v>
      </c>
      <c r="D28" s="22" t="s">
        <v>128</v>
      </c>
      <c r="E28" s="21" t="s">
        <v>53</v>
      </c>
      <c r="F28" s="32" t="s">
        <v>113</v>
      </c>
      <c r="G28" s="27" t="s">
        <v>67</v>
      </c>
      <c r="H28" s="21" t="s">
        <v>114</v>
      </c>
      <c r="I28" s="26">
        <f>0/16</f>
        <v>0</v>
      </c>
      <c r="J28" s="21" t="s">
        <v>42</v>
      </c>
      <c r="K28" s="27">
        <v>4</v>
      </c>
      <c r="L28" s="27">
        <v>5</v>
      </c>
      <c r="M28" s="27">
        <v>5</v>
      </c>
      <c r="N28" s="27">
        <v>3</v>
      </c>
      <c r="O28" s="28">
        <f t="shared" si="0"/>
        <v>1</v>
      </c>
      <c r="P28" s="29">
        <v>2</v>
      </c>
      <c r="Q28" s="30">
        <f t="shared" si="1"/>
        <v>6.375</v>
      </c>
      <c r="R28" s="31" t="str">
        <f t="shared" si="2"/>
        <v>Medio</v>
      </c>
      <c r="S28" s="21" t="s">
        <v>79</v>
      </c>
      <c r="T28" s="21" t="s">
        <v>80</v>
      </c>
    </row>
    <row r="29" spans="2:20" ht="81.95" customHeight="1" x14ac:dyDescent="0.25">
      <c r="B29" s="21">
        <v>21</v>
      </c>
      <c r="C29" s="22" t="s">
        <v>115</v>
      </c>
      <c r="D29" s="22" t="s">
        <v>129</v>
      </c>
      <c r="E29" s="21" t="s">
        <v>53</v>
      </c>
      <c r="F29" s="32" t="s">
        <v>130</v>
      </c>
      <c r="G29" s="27" t="s">
        <v>64</v>
      </c>
      <c r="H29" s="21" t="s">
        <v>131</v>
      </c>
      <c r="I29" s="26">
        <f>0/16</f>
        <v>0</v>
      </c>
      <c r="J29" s="21" t="s">
        <v>43</v>
      </c>
      <c r="K29" s="27">
        <v>4</v>
      </c>
      <c r="L29" s="27">
        <v>2</v>
      </c>
      <c r="M29" s="27">
        <v>5</v>
      </c>
      <c r="N29" s="27">
        <v>3</v>
      </c>
      <c r="O29" s="28">
        <f t="shared" si="0"/>
        <v>1</v>
      </c>
      <c r="P29" s="29">
        <v>2</v>
      </c>
      <c r="Q29" s="30">
        <f t="shared" si="1"/>
        <v>5.25</v>
      </c>
      <c r="R29" s="31" t="str">
        <f t="shared" si="2"/>
        <v>Medio</v>
      </c>
      <c r="S29" s="21" t="s">
        <v>132</v>
      </c>
      <c r="T29" s="21" t="s">
        <v>80</v>
      </c>
    </row>
    <row r="30" spans="2:20" ht="110.1" customHeight="1" x14ac:dyDescent="0.25">
      <c r="B30" s="21">
        <v>22</v>
      </c>
      <c r="C30" s="22" t="s">
        <v>116</v>
      </c>
      <c r="D30" s="22" t="s">
        <v>141</v>
      </c>
      <c r="E30" s="21" t="s">
        <v>53</v>
      </c>
      <c r="F30" s="32" t="s">
        <v>63</v>
      </c>
      <c r="G30" s="27" t="s">
        <v>64</v>
      </c>
      <c r="H30" s="21" t="s">
        <v>176</v>
      </c>
      <c r="I30" s="26">
        <f>0/16</f>
        <v>0</v>
      </c>
      <c r="J30" s="21" t="s">
        <v>42</v>
      </c>
      <c r="K30" s="27">
        <v>4</v>
      </c>
      <c r="L30" s="27">
        <v>5</v>
      </c>
      <c r="M30" s="27">
        <v>5</v>
      </c>
      <c r="N30" s="27">
        <v>1</v>
      </c>
      <c r="O30" s="28">
        <f t="shared" si="0"/>
        <v>1</v>
      </c>
      <c r="P30" s="29">
        <v>2</v>
      </c>
      <c r="Q30" s="30">
        <f t="shared" si="1"/>
        <v>5.625</v>
      </c>
      <c r="R30" s="31" t="str">
        <f t="shared" si="2"/>
        <v>Medio</v>
      </c>
      <c r="S30" s="21" t="s">
        <v>79</v>
      </c>
      <c r="T30" s="21" t="s">
        <v>80</v>
      </c>
    </row>
  </sheetData>
  <autoFilter ref="B8:T30"/>
  <mergeCells count="15">
    <mergeCell ref="S6:T7"/>
    <mergeCell ref="O7:P7"/>
    <mergeCell ref="E6:J7"/>
    <mergeCell ref="C6:C8"/>
    <mergeCell ref="D6:D8"/>
    <mergeCell ref="B6:B8"/>
    <mergeCell ref="E2:R2"/>
    <mergeCell ref="I3:R4"/>
    <mergeCell ref="H3:H4"/>
    <mergeCell ref="F3:G4"/>
    <mergeCell ref="B2:D4"/>
    <mergeCell ref="E3:E4"/>
    <mergeCell ref="Q6:R7"/>
    <mergeCell ref="K6:P6"/>
    <mergeCell ref="K7:N7"/>
  </mergeCells>
  <conditionalFormatting sqref="R9:R30">
    <cfRule type="cellIs" dxfId="10" priority="43" operator="equal">
      <formula>"Crítico"</formula>
    </cfRule>
    <cfRule type="cellIs" dxfId="9" priority="44" operator="equal">
      <formula>"Alto"</formula>
    </cfRule>
    <cfRule type="cellIs" dxfId="8" priority="45" operator="equal">
      <formula>"Medio"</formula>
    </cfRule>
  </conditionalFormatting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Hoja1!$B$3:$B$11</xm:f>
          </x14:formula1>
          <xm:sqref>E12:E13 E9:E10 E25:E30 E15:E20</xm:sqref>
        </x14:dataValidation>
        <x14:dataValidation type="list" allowBlank="1" showInputMessage="1" showErrorMessage="1">
          <x14:formula1>
            <xm:f>Hoja1!$D$3:$D$11</xm:f>
          </x14:formula1>
          <xm:sqref>J9:J10 J13 J25:J30 J15:J20</xm:sqref>
        </x14:dataValidation>
        <x14:dataValidation type="list" allowBlank="1" showInputMessage="1" showErrorMessage="1">
          <x14:formula1>
            <xm:f>[1]Hoja1!#REF!</xm:f>
          </x14:formula1>
          <xm:sqref>J12 J14 E14</xm:sqref>
        </x14:dataValidation>
        <x14:dataValidation type="list" allowBlank="1" showInputMessage="1" showErrorMessage="1">
          <x14:formula1>
            <xm:f>[2]Data!#REF!</xm:f>
          </x14:formula1>
          <xm:sqref>J11 E11</xm:sqref>
        </x14:dataValidation>
        <x14:dataValidation type="list" allowBlank="1" showInputMessage="1" showErrorMessage="1">
          <x14:formula1>
            <xm:f>[3]Hoja1!#REF!</xm:f>
          </x14:formula1>
          <xm:sqref>J21:J24 E21:E24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28"/>
  <sheetViews>
    <sheetView zoomScale="70" zoomScaleNormal="70" workbookViewId="0">
      <selection activeCell="X9" sqref="X9"/>
    </sheetView>
  </sheetViews>
  <sheetFormatPr baseColWidth="10" defaultColWidth="11.42578125" defaultRowHeight="15" x14ac:dyDescent="0.25"/>
  <cols>
    <col min="1" max="1" width="3.140625" style="33" customWidth="1"/>
    <col min="2" max="2" width="10.42578125" style="34" customWidth="1"/>
    <col min="3" max="3" width="20.42578125" style="34" customWidth="1"/>
    <col min="4" max="4" width="11" style="33" customWidth="1"/>
    <col min="5" max="5" width="9.42578125" style="33" customWidth="1"/>
    <col min="6" max="6" width="8" style="33" customWidth="1"/>
    <col min="7" max="7" width="11.140625" style="33" customWidth="1"/>
    <col min="8" max="8" width="13.140625" style="33" customWidth="1"/>
    <col min="9" max="9" width="39" style="34" customWidth="1"/>
    <col min="10" max="16384" width="11.42578125" style="33"/>
  </cols>
  <sheetData>
    <row r="2" spans="2:20" ht="33" customHeight="1" x14ac:dyDescent="0.25">
      <c r="B2" s="6"/>
      <c r="C2" s="6"/>
      <c r="D2" s="6"/>
      <c r="E2" s="6" t="s">
        <v>142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35" t="s">
        <v>49</v>
      </c>
      <c r="R2" s="9" t="s">
        <v>149</v>
      </c>
      <c r="S2" s="9"/>
      <c r="T2" s="9"/>
    </row>
    <row r="3" spans="2:20" ht="39" customHeight="1" x14ac:dyDescent="0.2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35" t="s">
        <v>50</v>
      </c>
      <c r="R3" s="9">
        <v>1</v>
      </c>
      <c r="S3" s="9"/>
      <c r="T3" s="9"/>
    </row>
    <row r="5" spans="2:20" ht="23.45" customHeight="1" x14ac:dyDescent="0.25">
      <c r="B5" s="36" t="s">
        <v>1</v>
      </c>
      <c r="C5" s="36" t="s">
        <v>56</v>
      </c>
      <c r="D5" s="36" t="s">
        <v>18</v>
      </c>
      <c r="E5" s="36"/>
      <c r="F5" s="36" t="s">
        <v>2</v>
      </c>
      <c r="G5" s="36" t="s">
        <v>17</v>
      </c>
      <c r="H5" s="36" t="s">
        <v>21</v>
      </c>
      <c r="I5" s="36" t="s">
        <v>54</v>
      </c>
    </row>
    <row r="6" spans="2:20" ht="20.25" customHeight="1" x14ac:dyDescent="0.25">
      <c r="B6" s="36"/>
      <c r="C6" s="36"/>
      <c r="D6" s="37" t="s">
        <v>19</v>
      </c>
      <c r="E6" s="37" t="s">
        <v>20</v>
      </c>
      <c r="F6" s="36"/>
      <c r="G6" s="36"/>
      <c r="H6" s="36"/>
      <c r="I6" s="36"/>
    </row>
    <row r="7" spans="2:20" ht="39.950000000000003" customHeight="1" x14ac:dyDescent="0.25">
      <c r="B7" s="38">
        <f>'Matriz de riesgo LCL'!B9</f>
        <v>1</v>
      </c>
      <c r="C7" s="38" t="str">
        <f>'Matriz de riesgo LCL'!C9</f>
        <v>REQUISITOS DE GESTIÓN</v>
      </c>
      <c r="D7" s="39">
        <f>AVERAGE('Matriz de riesgo LCL'!K9:N9)</f>
        <v>4.25</v>
      </c>
      <c r="E7" s="39">
        <f>AVERAGE('Matriz de riesgo LCL'!O9:P9)</f>
        <v>3</v>
      </c>
      <c r="F7" s="40">
        <f>D7*E7</f>
        <v>12.75</v>
      </c>
      <c r="G7" s="41" t="str">
        <f>IF(F7&gt;15,"Crítico",IF(F7&gt;8,"Alto",IF(F7&gt;4,"Medio","Bajo")))</f>
        <v>Alto</v>
      </c>
      <c r="H7" s="38" t="str">
        <f>'Matriz de riesgo LCL'!J9</f>
        <v>Estratégico</v>
      </c>
      <c r="I7" s="38" t="str">
        <f>'Matriz de riesgo LCL'!F9</f>
        <v>Uso de procesos y procedimientos inadecuados para la gestión de las actividades del laboratorio</v>
      </c>
    </row>
    <row r="8" spans="2:20" ht="39.950000000000003" customHeight="1" x14ac:dyDescent="0.25">
      <c r="B8" s="38">
        <f>'Matriz de riesgo LCL'!B10</f>
        <v>2</v>
      </c>
      <c r="C8" s="38" t="str">
        <f>'Matriz de riesgo LCL'!C10</f>
        <v>ACUERDO DE PRESTACIÓN DE SERVICIOS</v>
      </c>
      <c r="D8" s="39">
        <f>AVERAGE('Matriz de riesgo LCL'!K10:N10)</f>
        <v>3.5</v>
      </c>
      <c r="E8" s="39">
        <f>AVERAGE('Matriz de riesgo LCL'!O10:P10)</f>
        <v>1</v>
      </c>
      <c r="F8" s="40">
        <f t="shared" ref="F8:F28" si="0">D8*E8</f>
        <v>3.5</v>
      </c>
      <c r="G8" s="41" t="str">
        <f t="shared" ref="G8:G28" si="1">IF(F8&gt;15,"Crítico",IF(F8&gt;8,"Alto",IF(F8&gt;4,"Medio","Bajo")))</f>
        <v>Bajo</v>
      </c>
      <c r="H8" s="38" t="str">
        <f>'Matriz de riesgo LCL'!J10</f>
        <v>Financiero</v>
      </c>
      <c r="I8" s="38" t="str">
        <f>'Matriz de riesgo LCL'!F10</f>
        <v>No definir y acordar adecuadamente las condiciones de prestación del servicio</v>
      </c>
    </row>
    <row r="9" spans="2:20" ht="57" customHeight="1" x14ac:dyDescent="0.25">
      <c r="B9" s="38">
        <f>'Matriz de riesgo LCL'!B11</f>
        <v>3</v>
      </c>
      <c r="C9" s="38" t="str">
        <f>'Matriz de riesgo LCL'!C11</f>
        <v>ANÁLISIS EFECTUADOS POR LABORATORIOS SUBCONTRATADOS</v>
      </c>
      <c r="D9" s="39">
        <f>AVERAGE('Matriz de riesgo LCL'!K11:N11)</f>
        <v>4.5</v>
      </c>
      <c r="E9" s="39">
        <f>AVERAGE('Matriz de riesgo LCL'!O11:P11)</f>
        <v>2</v>
      </c>
      <c r="F9" s="40">
        <f t="shared" si="0"/>
        <v>9</v>
      </c>
      <c r="G9" s="41" t="str">
        <f t="shared" si="1"/>
        <v>Alto</v>
      </c>
      <c r="H9" s="38" t="str">
        <f>'Matriz de riesgo LCL'!J11</f>
        <v>Financiero</v>
      </c>
      <c r="I9" s="38" t="str">
        <f>'Matriz de riesgo LCL'!F11</f>
        <v>Selección y uso de subcontratistas y/o proveedores de productos o servicios  no competentes.</v>
      </c>
    </row>
    <row r="10" spans="2:20" ht="39.950000000000003" customHeight="1" x14ac:dyDescent="0.25">
      <c r="B10" s="38">
        <f>'Matriz de riesgo LCL'!B12</f>
        <v>4</v>
      </c>
      <c r="C10" s="38" t="str">
        <f>'Matriz de riesgo LCL'!C12</f>
        <v>SERVICIOS EXTERNOS Y SUMINISTROS</v>
      </c>
      <c r="D10" s="39">
        <f>AVERAGE('Matriz de riesgo LCL'!K12:N12)</f>
        <v>4.25</v>
      </c>
      <c r="E10" s="39">
        <f>AVERAGE('Matriz de riesgo LCL'!O12:P12)</f>
        <v>2</v>
      </c>
      <c r="F10" s="40">
        <f t="shared" si="0"/>
        <v>8.5</v>
      </c>
      <c r="G10" s="41" t="str">
        <f t="shared" si="1"/>
        <v>Alto</v>
      </c>
      <c r="H10" s="38" t="str">
        <f>'Matriz de riesgo LCL'!J12</f>
        <v>Operativo</v>
      </c>
      <c r="I10" s="38" t="str">
        <f>'Matriz de riesgo LCL'!F12</f>
        <v>Productos y servicios adquiridos no sean adecuados para el fin previsto dentro las actividades del laboratorio</v>
      </c>
    </row>
    <row r="11" spans="2:20" ht="39.950000000000003" customHeight="1" x14ac:dyDescent="0.25">
      <c r="B11" s="38">
        <f>'Matriz de riesgo LCL'!B13</f>
        <v>5</v>
      </c>
      <c r="C11" s="38" t="str">
        <f>'Matriz de riesgo LCL'!C13</f>
        <v>SERVICIOS DE ASESORAMIENTO</v>
      </c>
      <c r="D11" s="39">
        <f>AVERAGE('Matriz de riesgo LCL'!K13:N13)</f>
        <v>4.5</v>
      </c>
      <c r="E11" s="39">
        <f>AVERAGE('Matriz de riesgo LCL'!O13:P13)</f>
        <v>1.5</v>
      </c>
      <c r="F11" s="40">
        <f t="shared" si="0"/>
        <v>6.75</v>
      </c>
      <c r="G11" s="41" t="str">
        <f t="shared" si="1"/>
        <v>Medio</v>
      </c>
      <c r="H11" s="38" t="str">
        <f>'Matriz de riesgo LCL'!J13</f>
        <v>De Mercado</v>
      </c>
      <c r="I11" s="38" t="str">
        <f>'Matriz de riesgo LCL'!F13</f>
        <v>El laboratorio realice asesoramientos no adecuados</v>
      </c>
    </row>
    <row r="12" spans="2:20" ht="39.950000000000003" customHeight="1" x14ac:dyDescent="0.25">
      <c r="B12" s="38">
        <f>'Matriz de riesgo LCL'!B14</f>
        <v>6</v>
      </c>
      <c r="C12" s="38" t="str">
        <f>'Matriz de riesgo LCL'!C14</f>
        <v>RESOLUCIÓN DE RECLAMACIONES</v>
      </c>
      <c r="D12" s="39">
        <f>AVERAGE('Matriz de riesgo LCL'!K14:N14)</f>
        <v>3.75</v>
      </c>
      <c r="E12" s="39">
        <f>AVERAGE('Matriz de riesgo LCL'!O14:P14)</f>
        <v>1.5</v>
      </c>
      <c r="F12" s="40">
        <f t="shared" si="0"/>
        <v>5.625</v>
      </c>
      <c r="G12" s="41" t="str">
        <f t="shared" si="1"/>
        <v>Medio</v>
      </c>
      <c r="H12" s="38" t="str">
        <f>'Matriz de riesgo LCL'!J14</f>
        <v>Operativo</v>
      </c>
      <c r="I12" s="38" t="str">
        <f>'Matriz de riesgo LCL'!F14</f>
        <v>Falta de respuesta o respuesta inoportuna e inadecuada a las reclamaciones asociadas a las actividades del laboratorio.</v>
      </c>
    </row>
    <row r="13" spans="2:20" ht="69" customHeight="1" x14ac:dyDescent="0.25">
      <c r="B13" s="38">
        <f>'Matriz de riesgo LCL'!B15</f>
        <v>7</v>
      </c>
      <c r="C13" s="38" t="str">
        <f>'Matriz de riesgo LCL'!C15</f>
        <v>IDENTIFICACIÓN Y CONTROL DE LAS NO CONFORMIDADES</v>
      </c>
      <c r="D13" s="39">
        <f>AVERAGE('Matriz de riesgo LCL'!K15:N15)</f>
        <v>3.75</v>
      </c>
      <c r="E13" s="39">
        <f>AVERAGE('Matriz de riesgo LCL'!O15:P15)</f>
        <v>2</v>
      </c>
      <c r="F13" s="40">
        <f t="shared" si="0"/>
        <v>7.5</v>
      </c>
      <c r="G13" s="41" t="str">
        <f t="shared" si="1"/>
        <v>Medio</v>
      </c>
      <c r="H13" s="38" t="str">
        <f>'Matriz de riesgo LCL'!J15</f>
        <v>Operativo</v>
      </c>
      <c r="I13" s="38" t="str">
        <f>'Matriz de riesgo LCL'!F15</f>
        <v>Falta de identificación y gestión inadecuada de trabajos no conformes asociados a las actividades del laboratorio.</v>
      </c>
    </row>
    <row r="14" spans="2:20" ht="39.950000000000003" customHeight="1" x14ac:dyDescent="0.25">
      <c r="B14" s="38">
        <f>'Matriz de riesgo LCL'!B16</f>
        <v>8</v>
      </c>
      <c r="C14" s="38" t="str">
        <f>'Matriz de riesgo LCL'!C16</f>
        <v>PERSONAL</v>
      </c>
      <c r="D14" s="39">
        <f>AVERAGE('Matriz de riesgo LCL'!K16:N16)</f>
        <v>3.25</v>
      </c>
      <c r="E14" s="39">
        <f>AVERAGE('Matriz de riesgo LCL'!O16:P16)</f>
        <v>2</v>
      </c>
      <c r="F14" s="40">
        <f t="shared" si="0"/>
        <v>6.5</v>
      </c>
      <c r="G14" s="41" t="str">
        <f t="shared" si="1"/>
        <v>Medio</v>
      </c>
      <c r="H14" s="38" t="str">
        <f>'Matriz de riesgo LCL'!J16</f>
        <v>Estratégico</v>
      </c>
      <c r="I14" s="38" t="str">
        <f>'Matriz de riesgo LCL'!F16</f>
        <v>Falta de identificación de requisitos de competencia del personal que participa en el laboratorio</v>
      </c>
    </row>
    <row r="15" spans="2:20" ht="39.950000000000003" customHeight="1" x14ac:dyDescent="0.25">
      <c r="B15" s="38">
        <f>'Matriz de riesgo LCL'!B17</f>
        <v>9</v>
      </c>
      <c r="C15" s="38" t="str">
        <f>'Matriz de riesgo LCL'!C17</f>
        <v>PERSONAL</v>
      </c>
      <c r="D15" s="39">
        <f>AVERAGE('Matriz de riesgo LCL'!K17:N17)</f>
        <v>3.25</v>
      </c>
      <c r="E15" s="39">
        <f>AVERAGE('Matriz de riesgo LCL'!O17:P17)</f>
        <v>2</v>
      </c>
      <c r="F15" s="40">
        <f t="shared" si="0"/>
        <v>6.5</v>
      </c>
      <c r="G15" s="41" t="str">
        <f t="shared" si="1"/>
        <v>Medio</v>
      </c>
      <c r="H15" s="38" t="str">
        <f>'Matriz de riesgo LCL'!J17</f>
        <v>Operativo</v>
      </c>
      <c r="I15" s="38" t="str">
        <f>'Matriz de riesgo LCL'!F17</f>
        <v>Asignación de personal no competente para fases especificas dentro de la cadena de valor del laboratorio.</v>
      </c>
    </row>
    <row r="16" spans="2:20" ht="39.950000000000003" customHeight="1" x14ac:dyDescent="0.25">
      <c r="B16" s="38">
        <f>'Matriz de riesgo LCL'!B18</f>
        <v>10</v>
      </c>
      <c r="C16" s="38" t="str">
        <f>'Matriz de riesgo LCL'!C18</f>
        <v>INSTALACIÓNES Y CONDICIONES AMBIENTALES</v>
      </c>
      <c r="D16" s="39">
        <f>AVERAGE('Matriz de riesgo LCL'!K18:N18)</f>
        <v>3.25</v>
      </c>
      <c r="E16" s="39">
        <f>AVERAGE('Matriz de riesgo LCL'!O18:P18)</f>
        <v>1.5</v>
      </c>
      <c r="F16" s="40">
        <f t="shared" si="0"/>
        <v>4.875</v>
      </c>
      <c r="G16" s="41" t="str">
        <f t="shared" si="1"/>
        <v>Medio</v>
      </c>
      <c r="H16" s="38" t="str">
        <f>'Matriz de riesgo LCL'!J18</f>
        <v>Operativo</v>
      </c>
      <c r="I16" s="38" t="str">
        <f>'Matriz de riesgo LCL'!F18</f>
        <v>Instalaciones y condiciones ambientales no son controladas</v>
      </c>
    </row>
    <row r="17" spans="2:9" ht="62.25" customHeight="1" x14ac:dyDescent="0.25">
      <c r="B17" s="38">
        <f>'Matriz de riesgo LCL'!B19</f>
        <v>11</v>
      </c>
      <c r="C17" s="38" t="str">
        <f>'Matriz de riesgo LCL'!C19</f>
        <v>EQUIPO DE LABORATORIO, REACTIVOS Y MATERIALES CONSUMIBLES</v>
      </c>
      <c r="D17" s="39">
        <f>AVERAGE('Matriz de riesgo LCL'!K19:N19)</f>
        <v>3</v>
      </c>
      <c r="E17" s="39">
        <f>AVERAGE('Matriz de riesgo LCL'!O19:P19)</f>
        <v>2.5</v>
      </c>
      <c r="F17" s="40">
        <f t="shared" si="0"/>
        <v>7.5</v>
      </c>
      <c r="G17" s="41" t="str">
        <f t="shared" si="1"/>
        <v>Medio</v>
      </c>
      <c r="H17" s="38" t="str">
        <f>'Matriz de riesgo LCL'!J19</f>
        <v>Operativo</v>
      </c>
      <c r="I17" s="38" t="str">
        <f>'Matriz de riesgo LCL'!F19</f>
        <v>Uso de equipamiento que no obedece a los requisitos especificados para su aplicación en las pruebas/análisis</v>
      </c>
    </row>
    <row r="18" spans="2:9" ht="39.950000000000003" customHeight="1" x14ac:dyDescent="0.25">
      <c r="B18" s="38">
        <f>'Matriz de riesgo LCL'!B20</f>
        <v>12</v>
      </c>
      <c r="C18" s="38" t="str">
        <f>'Matriz de riesgo LCL'!C20</f>
        <v>PROCESOS PREANALITICOS</v>
      </c>
      <c r="D18" s="39">
        <f>AVERAGE('Matriz de riesgo LCL'!K20:N20)</f>
        <v>3.25</v>
      </c>
      <c r="E18" s="39">
        <f>AVERAGE('Matriz de riesgo LCL'!O20:P20)</f>
        <v>1.5</v>
      </c>
      <c r="F18" s="40">
        <f t="shared" si="0"/>
        <v>4.875</v>
      </c>
      <c r="G18" s="41" t="str">
        <f t="shared" si="1"/>
        <v>Medio</v>
      </c>
      <c r="H18" s="38" t="str">
        <f>'Matriz de riesgo LCL'!J20</f>
        <v>De Mercado</v>
      </c>
      <c r="I18" s="38" t="str">
        <f>'Matriz de riesgo LCL'!F20</f>
        <v>Información disponible no adecuada para el objeto del paciente</v>
      </c>
    </row>
    <row r="19" spans="2:9" ht="39.950000000000003" customHeight="1" x14ac:dyDescent="0.25">
      <c r="B19" s="38">
        <f>'Matriz de riesgo LCL'!B21</f>
        <v>13</v>
      </c>
      <c r="C19" s="38" t="str">
        <f>'Matriz de riesgo LCL'!C21</f>
        <v>PROCESOS PREANALITICOS</v>
      </c>
      <c r="D19" s="39">
        <f>AVERAGE('Matriz de riesgo LCL'!K21:N21)</f>
        <v>3.25</v>
      </c>
      <c r="E19" s="39">
        <f>AVERAGE('Matriz de riesgo LCL'!O21:P21)</f>
        <v>1.5</v>
      </c>
      <c r="F19" s="40">
        <f t="shared" si="0"/>
        <v>4.875</v>
      </c>
      <c r="G19" s="41" t="str">
        <f t="shared" si="1"/>
        <v>Medio</v>
      </c>
      <c r="H19" s="38" t="str">
        <f>'Matriz de riesgo LCL'!J21</f>
        <v>Operativo</v>
      </c>
      <c r="I19" s="38" t="str">
        <f>'Matriz de riesgo LCL'!F21</f>
        <v>Deterioro/perdida/ confusión  de la muestra</v>
      </c>
    </row>
    <row r="20" spans="2:9" ht="39.950000000000003" customHeight="1" x14ac:dyDescent="0.25">
      <c r="B20" s="38">
        <f>'Matriz de riesgo LCL'!B22</f>
        <v>14</v>
      </c>
      <c r="C20" s="38" t="str">
        <f>'Matriz de riesgo LCL'!C22</f>
        <v>PROCESOS ANALITICOS</v>
      </c>
      <c r="D20" s="39">
        <f>AVERAGE('Matriz de riesgo LCL'!K22:N22)</f>
        <v>3.25</v>
      </c>
      <c r="E20" s="39">
        <f>AVERAGE('Matriz de riesgo LCL'!O22:P22)</f>
        <v>2.5</v>
      </c>
      <c r="F20" s="40">
        <f t="shared" si="0"/>
        <v>8.125</v>
      </c>
      <c r="G20" s="41" t="str">
        <f t="shared" si="1"/>
        <v>Alto</v>
      </c>
      <c r="H20" s="38" t="str">
        <f>'Matriz de riesgo LCL'!J22</f>
        <v>Operativo</v>
      </c>
      <c r="I20" s="38" t="str">
        <f>'Matriz de riesgo LCL'!F22</f>
        <v>Emplear pruebas/análisis de las actividades del laboratorio que no hayan sido previamente verificados o validados, y de acuerdo a su fin previsto</v>
      </c>
    </row>
    <row r="21" spans="2:9" ht="48.95" customHeight="1" x14ac:dyDescent="0.25">
      <c r="B21" s="38">
        <f>'Matriz de riesgo LCL'!B23</f>
        <v>15</v>
      </c>
      <c r="C21" s="38" t="str">
        <f>'Matriz de riesgo LCL'!C23</f>
        <v>PROCESOS ANALITICOS</v>
      </c>
      <c r="D21" s="39">
        <f>AVERAGE('Matriz de riesgo LCL'!K23:N23)</f>
        <v>3.25</v>
      </c>
      <c r="E21" s="39">
        <f>AVERAGE('Matriz de riesgo LCL'!O23:P23)</f>
        <v>2.5</v>
      </c>
      <c r="F21" s="40">
        <f t="shared" si="0"/>
        <v>8.125</v>
      </c>
      <c r="G21" s="41" t="str">
        <f t="shared" si="1"/>
        <v>Alto</v>
      </c>
      <c r="H21" s="38" t="str">
        <f>'Matriz de riesgo LCL'!J23</f>
        <v>Operativo</v>
      </c>
      <c r="I21" s="38" t="str">
        <f>'Matriz de riesgo LCL'!F23</f>
        <v>Emplear intervalos de referencia inadecuados para la población objeto del servicio y de acuerdo a su fin previsto</v>
      </c>
    </row>
    <row r="22" spans="2:9" ht="39.950000000000003" customHeight="1" x14ac:dyDescent="0.25">
      <c r="B22" s="38">
        <f>'Matriz de riesgo LCL'!B24</f>
        <v>16</v>
      </c>
      <c r="C22" s="38" t="str">
        <f>'Matriz de riesgo LCL'!C24</f>
        <v>PROCESOS ANALITICOS</v>
      </c>
      <c r="D22" s="39">
        <f>AVERAGE('Matriz de riesgo LCL'!K24:N24)</f>
        <v>2.25</v>
      </c>
      <c r="E22" s="39">
        <f>AVERAGE('Matriz de riesgo LCL'!O24:P24)</f>
        <v>2</v>
      </c>
      <c r="F22" s="40">
        <f t="shared" si="0"/>
        <v>4.5</v>
      </c>
      <c r="G22" s="41" t="str">
        <f t="shared" si="1"/>
        <v>Medio</v>
      </c>
      <c r="H22" s="38" t="str">
        <f>'Matriz de riesgo LCL'!J24</f>
        <v>Operativo</v>
      </c>
      <c r="I22" s="38" t="str">
        <f>'Matriz de riesgo LCL'!F24</f>
        <v>Documentación inadecuada de procedimientos analíticos</v>
      </c>
    </row>
    <row r="23" spans="2:9" ht="57.75" customHeight="1" x14ac:dyDescent="0.25">
      <c r="B23" s="38">
        <f>'Matriz de riesgo LCL'!B25</f>
        <v>17</v>
      </c>
      <c r="C23" s="38" t="str">
        <f>'Matriz de riesgo LCL'!C25</f>
        <v xml:space="preserve">ASEGURAMIENTO DE LA CALIDAD DE LOS RESULTADOS DEL ANALISIS </v>
      </c>
      <c r="D23" s="39">
        <f>AVERAGE('Matriz de riesgo LCL'!K25:N25)</f>
        <v>3.25</v>
      </c>
      <c r="E23" s="39">
        <f>AVERAGE('Matriz de riesgo LCL'!O25:P25)</f>
        <v>2.5</v>
      </c>
      <c r="F23" s="40">
        <f t="shared" si="0"/>
        <v>8.125</v>
      </c>
      <c r="G23" s="41" t="str">
        <f t="shared" si="1"/>
        <v>Alto</v>
      </c>
      <c r="H23" s="38" t="str">
        <f>'Matriz de riesgo LCL'!J25</f>
        <v>Operativo</v>
      </c>
      <c r="I23" s="38" t="str">
        <f>'Matriz de riesgo LCL'!F25</f>
        <v xml:space="preserve">Inadecuado aseguramiento de la calidad de resultados
</v>
      </c>
    </row>
    <row r="24" spans="2:9" ht="48.95" customHeight="1" x14ac:dyDescent="0.25">
      <c r="B24" s="38">
        <f>'Matriz de riesgo LCL'!B26</f>
        <v>18</v>
      </c>
      <c r="C24" s="38" t="str">
        <f>'Matriz de riesgo LCL'!C26</f>
        <v>PROCESOS POS ANALITICOS</v>
      </c>
      <c r="D24" s="39">
        <f>AVERAGE('Matriz de riesgo LCL'!K26:N26)</f>
        <v>3.75</v>
      </c>
      <c r="E24" s="39">
        <f>AVERAGE('Matriz de riesgo LCL'!O26:P26)</f>
        <v>1.5</v>
      </c>
      <c r="F24" s="40">
        <f t="shared" si="0"/>
        <v>5.625</v>
      </c>
      <c r="G24" s="41" t="str">
        <f t="shared" si="1"/>
        <v>Medio</v>
      </c>
      <c r="H24" s="38" t="str">
        <f>'Matriz de riesgo LCL'!J26</f>
        <v>De Mercado</v>
      </c>
      <c r="I24" s="38" t="str">
        <f>'Matriz de riesgo LCL'!F26</f>
        <v xml:space="preserve">Revisión ineficiente y/o inadecuada de resultados de análisis </v>
      </c>
    </row>
    <row r="25" spans="2:9" ht="39.950000000000003" customHeight="1" x14ac:dyDescent="0.25">
      <c r="B25" s="38">
        <f>'Matriz de riesgo LCL'!B27</f>
        <v>19</v>
      </c>
      <c r="C25" s="38" t="str">
        <f>'Matriz de riesgo LCL'!C27</f>
        <v>PROCESOS POS ANALITICOS</v>
      </c>
      <c r="D25" s="39">
        <f>AVERAGE('Matriz de riesgo LCL'!K27:N27)</f>
        <v>3.5</v>
      </c>
      <c r="E25" s="39">
        <f>AVERAGE('Matriz de riesgo LCL'!O27:P27)</f>
        <v>1.5</v>
      </c>
      <c r="F25" s="40">
        <f t="shared" si="0"/>
        <v>5.25</v>
      </c>
      <c r="G25" s="41" t="str">
        <f t="shared" si="1"/>
        <v>Medio</v>
      </c>
      <c r="H25" s="38" t="str">
        <f>'Matriz de riesgo LCL'!J27</f>
        <v>De Mercado</v>
      </c>
      <c r="I25" s="38" t="str">
        <f>'Matriz de riesgo LCL'!F27</f>
        <v>Desecho de muestras fuera de las condiciones legales del país</v>
      </c>
    </row>
    <row r="26" spans="2:9" ht="39.950000000000003" customHeight="1" x14ac:dyDescent="0.25">
      <c r="B26" s="38">
        <f>'Matriz de riesgo LCL'!B28</f>
        <v>20</v>
      </c>
      <c r="C26" s="38" t="str">
        <f>'Matriz de riesgo LCL'!C28</f>
        <v>REPORTE DE RESULTADOS</v>
      </c>
      <c r="D26" s="39">
        <f>AVERAGE('Matriz de riesgo LCL'!K28:N28)</f>
        <v>4.25</v>
      </c>
      <c r="E26" s="39">
        <f>AVERAGE('Matriz de riesgo LCL'!O28:P28)</f>
        <v>1.5</v>
      </c>
      <c r="F26" s="40">
        <f t="shared" si="0"/>
        <v>6.375</v>
      </c>
      <c r="G26" s="41" t="str">
        <f t="shared" si="1"/>
        <v>Medio</v>
      </c>
      <c r="H26" s="38" t="str">
        <f>'Matriz de riesgo LCL'!J28</f>
        <v>Operativo</v>
      </c>
      <c r="I26" s="38" t="str">
        <f>'Matriz de riesgo LCL'!F28</f>
        <v>Emisión de reportes de resultados que no contengan la información completa, exacta y sin ambigüedades.</v>
      </c>
    </row>
    <row r="27" spans="2:9" ht="39.950000000000003" customHeight="1" x14ac:dyDescent="0.25">
      <c r="B27" s="38">
        <f>'Matriz de riesgo LCL'!B29</f>
        <v>21</v>
      </c>
      <c r="C27" s="38" t="str">
        <f>'Matriz de riesgo LCL'!C29</f>
        <v>LIBERACIÓN DE LOS RESULTADOS</v>
      </c>
      <c r="D27" s="39">
        <f>AVERAGE('Matriz de riesgo LCL'!K29:N29)</f>
        <v>3.5</v>
      </c>
      <c r="E27" s="39">
        <f>AVERAGE('Matriz de riesgo LCL'!O29:P29)</f>
        <v>1.5</v>
      </c>
      <c r="F27" s="40">
        <f t="shared" si="0"/>
        <v>5.25</v>
      </c>
      <c r="G27" s="41" t="str">
        <f t="shared" si="1"/>
        <v>Medio</v>
      </c>
      <c r="H27" s="38" t="str">
        <f>'Matriz de riesgo LCL'!J29</f>
        <v>De Mercado</v>
      </c>
      <c r="I27" s="38" t="str">
        <f>'Matriz de riesgo LCL'!F29</f>
        <v>Liberación de resultados en el momento no indicado</v>
      </c>
    </row>
    <row r="28" spans="2:9" ht="39.950000000000003" customHeight="1" x14ac:dyDescent="0.25">
      <c r="B28" s="38">
        <f>'Matriz de riesgo LCL'!B30</f>
        <v>22</v>
      </c>
      <c r="C28" s="38" t="str">
        <f>'Matriz de riesgo LCL'!C30</f>
        <v>GESTION DE LA INFORMACIÓN</v>
      </c>
      <c r="D28" s="39">
        <f>AVERAGE('Matriz de riesgo LCL'!K30:N30)</f>
        <v>3.75</v>
      </c>
      <c r="E28" s="39">
        <f>AVERAGE('Matriz de riesgo LCL'!O30:P30)</f>
        <v>1.5</v>
      </c>
      <c r="F28" s="40">
        <f t="shared" si="0"/>
        <v>5.625</v>
      </c>
      <c r="G28" s="41" t="str">
        <f t="shared" si="1"/>
        <v>Medio</v>
      </c>
      <c r="H28" s="38" t="str">
        <f>'Matriz de riesgo LCL'!J30</f>
        <v>Operativo</v>
      </c>
      <c r="I28" s="38" t="str">
        <f>'Matriz de riesgo LCL'!F30</f>
        <v>Perdida, deterioro o modificación no autorizada de la información.</v>
      </c>
    </row>
  </sheetData>
  <mergeCells count="11">
    <mergeCell ref="R2:T2"/>
    <mergeCell ref="R3:T3"/>
    <mergeCell ref="H5:H6"/>
    <mergeCell ref="E2:P3"/>
    <mergeCell ref="B2:D3"/>
    <mergeCell ref="I5:I6"/>
    <mergeCell ref="B5:B6"/>
    <mergeCell ref="D5:E5"/>
    <mergeCell ref="F5:F6"/>
    <mergeCell ref="G5:G6"/>
    <mergeCell ref="C5:C6"/>
  </mergeCells>
  <conditionalFormatting sqref="F8:G28">
    <cfRule type="cellIs" dxfId="7" priority="2" operator="equal">
      <formula>"Crítico"</formula>
    </cfRule>
    <cfRule type="cellIs" dxfId="6" priority="3" operator="equal">
      <formula>"Alto"</formula>
    </cfRule>
    <cfRule type="cellIs" dxfId="5" priority="4" operator="equal">
      <formula>"Medio"</formula>
    </cfRule>
  </conditionalFormatting>
  <conditionalFormatting sqref="F8:F28">
    <cfRule type="cellIs" dxfId="4" priority="1" operator="equal">
      <formula>"Alto"</formula>
    </cfRule>
  </conditionalFormatting>
  <conditionalFormatting sqref="F7:G7">
    <cfRule type="cellIs" dxfId="3" priority="6" operator="equal">
      <formula>"Crítico"</formula>
    </cfRule>
    <cfRule type="cellIs" dxfId="2" priority="7" operator="equal">
      <formula>"Alto"</formula>
    </cfRule>
    <cfRule type="cellIs" dxfId="1" priority="8" operator="equal">
      <formula>"Medio"</formula>
    </cfRule>
  </conditionalFormatting>
  <conditionalFormatting sqref="F7">
    <cfRule type="cellIs" dxfId="0" priority="5" operator="equal">
      <formula>"Alto"</formula>
    </cfRule>
  </conditionalFormatting>
  <pageMargins left="0.7" right="0.7" top="0.75" bottom="0.75" header="0.3" footer="0.3"/>
  <pageSetup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7"/>
  <sheetViews>
    <sheetView workbookViewId="0">
      <selection activeCell="G11" sqref="G11"/>
    </sheetView>
  </sheetViews>
  <sheetFormatPr baseColWidth="10" defaultColWidth="10.85546875" defaultRowHeight="15" x14ac:dyDescent="0.25"/>
  <cols>
    <col min="1" max="1" width="5" style="1" customWidth="1"/>
    <col min="2" max="2" width="30.140625" style="1" customWidth="1"/>
    <col min="3" max="3" width="19" style="1" customWidth="1"/>
    <col min="4" max="4" width="16.42578125" style="1" customWidth="1"/>
    <col min="5" max="16384" width="10.85546875" style="1"/>
  </cols>
  <sheetData>
    <row r="2" spans="2:4" ht="28.5" customHeight="1" x14ac:dyDescent="0.25">
      <c r="B2" s="2" t="s">
        <v>24</v>
      </c>
      <c r="C2" s="2" t="s">
        <v>34</v>
      </c>
      <c r="D2" s="2" t="s">
        <v>40</v>
      </c>
    </row>
    <row r="3" spans="2:4" ht="30" x14ac:dyDescent="0.25">
      <c r="B3" s="3" t="s">
        <v>25</v>
      </c>
      <c r="C3" s="3" t="s">
        <v>12</v>
      </c>
      <c r="D3" s="3" t="s">
        <v>41</v>
      </c>
    </row>
    <row r="4" spans="2:4" x14ac:dyDescent="0.25">
      <c r="B4" s="3" t="s">
        <v>33</v>
      </c>
      <c r="C4" s="3" t="s">
        <v>35</v>
      </c>
      <c r="D4" s="3" t="s">
        <v>42</v>
      </c>
    </row>
    <row r="5" spans="2:4" x14ac:dyDescent="0.25">
      <c r="B5" s="3" t="s">
        <v>26</v>
      </c>
      <c r="C5" s="3" t="s">
        <v>36</v>
      </c>
      <c r="D5" s="3" t="s">
        <v>5</v>
      </c>
    </row>
    <row r="6" spans="2:4" ht="22.5" customHeight="1" x14ac:dyDescent="0.25">
      <c r="B6" s="3" t="s">
        <v>27</v>
      </c>
      <c r="C6" s="3" t="s">
        <v>37</v>
      </c>
      <c r="D6" s="3" t="s">
        <v>43</v>
      </c>
    </row>
    <row r="7" spans="2:4" x14ac:dyDescent="0.25">
      <c r="B7" s="3" t="s">
        <v>28</v>
      </c>
      <c r="C7" s="3" t="s">
        <v>22</v>
      </c>
      <c r="D7" s="3" t="s">
        <v>46</v>
      </c>
    </row>
    <row r="8" spans="2:4" x14ac:dyDescent="0.25">
      <c r="B8" s="3" t="s">
        <v>29</v>
      </c>
      <c r="C8" s="3" t="s">
        <v>38</v>
      </c>
      <c r="D8" s="3" t="s">
        <v>44</v>
      </c>
    </row>
    <row r="9" spans="2:4" ht="30" x14ac:dyDescent="0.25">
      <c r="B9" s="3" t="s">
        <v>32</v>
      </c>
      <c r="C9" s="3"/>
      <c r="D9" s="3" t="s">
        <v>45</v>
      </c>
    </row>
    <row r="10" spans="2:4" ht="30" x14ac:dyDescent="0.25">
      <c r="B10" s="3" t="s">
        <v>53</v>
      </c>
      <c r="C10" s="3"/>
      <c r="D10" s="3" t="s">
        <v>47</v>
      </c>
    </row>
    <row r="11" spans="2:4" ht="30" x14ac:dyDescent="0.25">
      <c r="B11" s="3" t="s">
        <v>30</v>
      </c>
      <c r="C11" s="3"/>
      <c r="D11" s="3" t="s">
        <v>48</v>
      </c>
    </row>
    <row r="12" spans="2:4" x14ac:dyDescent="0.25">
      <c r="B12" s="3"/>
      <c r="C12" s="3"/>
      <c r="D12" s="3"/>
    </row>
    <row r="13" spans="2:4" x14ac:dyDescent="0.25">
      <c r="B13" s="3"/>
      <c r="C13" s="3"/>
      <c r="D13" s="3"/>
    </row>
    <row r="14" spans="2:4" x14ac:dyDescent="0.25">
      <c r="B14" s="3"/>
      <c r="C14" s="3"/>
      <c r="D14" s="3"/>
    </row>
    <row r="15" spans="2:4" x14ac:dyDescent="0.25">
      <c r="B15" s="3"/>
      <c r="C15" s="3"/>
      <c r="D15" s="3"/>
    </row>
    <row r="16" spans="2:4" x14ac:dyDescent="0.25">
      <c r="B16" s="3"/>
      <c r="C16" s="3"/>
      <c r="D16" s="3"/>
    </row>
    <row r="17" spans="2:4" x14ac:dyDescent="0.25">
      <c r="B17" s="3"/>
      <c r="C17" s="3"/>
      <c r="D17" s="3"/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de riesgo LCL</vt:lpstr>
      <vt:lpstr>Mapa de riesgo LCL</vt:lpstr>
      <vt:lpstr>Hoja1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López</dc:creator>
  <cp:lastModifiedBy>Gabriel Enrique Moyano Fontecha</cp:lastModifiedBy>
  <dcterms:created xsi:type="dcterms:W3CDTF">2008-07-31T19:37:42Z</dcterms:created>
  <dcterms:modified xsi:type="dcterms:W3CDTF">2022-10-20T20:39:23Z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{21f51e7a-5015-40f0-9632-2eba74afe477}</vt:lpwstr>
  </property>
  <property fmtid="{D5CDD505-2E9C-101B-9397-08002B2CF9AE}" pid="5" name="eSynDocContactDesc">
    <vt:lpwstr>
    </vt:lpwstr>
  </property>
  <property fmtid="{D5CDD505-2E9C-101B-9397-08002B2CF9AE}" pid="6" name="eSynDocAccountDesc">
    <vt:lpwstr>
    </vt:lpwstr>
  </property>
  <property fmtid="{D5CDD505-2E9C-101B-9397-08002B2CF9AE}" pid="7" name="eSynDocProjectDesc">
    <vt:lpwstr>3.3 Evaluación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
    </vt:lpwstr>
  </property>
  <property fmtid="{D5CDD505-2E9C-101B-9397-08002B2CF9AE}" pid="11" name="eSynDocResourceDesc">
    <vt:lpwstr>
    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01/28/2020 23:40:50</vt:lpwstr>
  </property>
  <property fmtid="{D5CDD505-2E9C-101B-9397-08002B2CF9AE}" pid="14" name="eSynDocVersion">
    <vt:lpwstr>1</vt:lpwstr>
  </property>
  <property fmtid="{D5CDD505-2E9C-101B-9397-08002B2CF9AE}" pid="15" name="eSynDocAttachFileName">
    <vt:lpwstr>PR-3.3-01 Anexo A Matriz de riesgos Requisitos Laboratorios Clinicos V1.xlsx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283</vt:lpwstr>
  </property>
  <property fmtid="{D5CDD505-2E9C-101B-9397-08002B2CF9AE}" pid="19" name="eSynDocSerialNumber">
    <vt:lpwstr>
    </vt:lpwstr>
  </property>
  <property fmtid="{D5CDD505-2E9C-101B-9397-08002B2CF9AE}" pid="20" name="eSynDocSubject">
    <vt:lpwstr>PR-3.3-01 Anexo A Matriz de riesgos Requisitos Laboratorios Clinicos V1</vt:lpwstr>
  </property>
  <property fmtid="{D5CDD505-2E9C-101B-9397-08002B2CF9AE}" pid="21" name="eSynDocItem">
    <vt:lpwstr>
    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
    </vt:lpwstr>
  </property>
  <property fmtid="{D5CDD505-2E9C-101B-9397-08002B2CF9AE}" pid="25" name="eSynDocResource">
    <vt:lpwstr>
    </vt:lpwstr>
  </property>
  <property fmtid="{D5CDD505-2E9C-101B-9397-08002B2CF9AE}" pid="26" name="eSynDocProjectNr">
    <vt:lpwstr>SG-3.3</vt:lpwstr>
  </property>
  <property fmtid="{D5CDD505-2E9C-101B-9397-08002B2CF9AE}" pid="27" name="eSynDocSecurity">
    <vt:lpwstr>2</vt:lpwstr>
  </property>
  <property fmtid="{D5CDD505-2E9C-101B-9397-08002B2CF9AE}" pid="28" name="eSynDocAssortment">
    <vt:lpwstr>
    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Attachments &amp; notes</vt:lpwstr>
  </property>
  <property fmtid="{D5CDD505-2E9C-101B-9397-08002B2CF9AE}" pid="36" name="eSynDocGroupID">
    <vt:lpwstr>0</vt:lpwstr>
  </property>
  <property fmtid="{D5CDD505-2E9C-101B-9397-08002B2CF9AE}" pid="37" name="eSynDocHID">
    <vt:lpwstr>19721</vt:lpwstr>
  </property>
  <property fmtid="{D5CDD505-2E9C-101B-9397-08002B2CF9AE}" pid="38" name="eSynCleanUp10/20/2022 15:36:31">
    <vt:i4>1</vt:i4>
  </property>
</Properties>
</file>